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927"/>
  <workbookPr/>
  <mc:AlternateContent xmlns:mc="http://schemas.openxmlformats.org/markup-compatibility/2006">
    <mc:Choice Requires="x15">
      <x15ac:absPath xmlns:x15ac="http://schemas.microsoft.com/office/spreadsheetml/2010/11/ac" url="\\HDCSERVER\HDC Shared\ASSET MANAGEMENT\Policy\Preservation\2016 Meyer Preservation Convening\6 - Published Information on the Website\"/>
    </mc:Choice>
  </mc:AlternateContent>
  <bookViews>
    <workbookView xWindow="0" yWindow="0" windowWidth="20460" windowHeight="8520" tabRatio="747" activeTab="1"/>
  </bookViews>
  <sheets>
    <sheet name="Notes" sheetId="4" r:id="rId1"/>
    <sheet name="Data" sheetId="1" r:id="rId2"/>
  </sheets>
  <definedNames>
    <definedName name="_xlcn.WorksheetConnection_MMTSPS_All_Data1" hidden="1">MMTSPS_All_Data[]</definedName>
    <definedName name="Organizations">Notes!#REF!</definedName>
  </definedNames>
  <calcPr calcId="171027"/>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MMTSPS_All_Data" name="MMTSPS_All_Data" connection="WorksheetConnection_MMTSPS_All_Data"/>
        </x15:modelTables>
      </x15:dataModel>
    </ext>
  </extLst>
</workbook>
</file>

<file path=xl/calcChain.xml><?xml version="1.0" encoding="utf-8"?>
<calcChain xmlns="http://schemas.openxmlformats.org/spreadsheetml/2006/main">
  <c r="AA7" i="1" l="1"/>
  <c r="V7" i="1" l="1"/>
  <c r="V8" i="1"/>
  <c r="V9" i="1"/>
  <c r="V10" i="1"/>
  <c r="V11" i="1"/>
  <c r="V12" i="1"/>
  <c r="V13" i="1"/>
  <c r="V14" i="1"/>
  <c r="V15" i="1"/>
  <c r="V16" i="1"/>
  <c r="V17" i="1"/>
  <c r="V18" i="1"/>
  <c r="V19" i="1"/>
  <c r="V20" i="1"/>
  <c r="V21" i="1"/>
  <c r="V22" i="1"/>
  <c r="V23" i="1"/>
  <c r="V24" i="1"/>
  <c r="V25" i="1"/>
  <c r="V26" i="1"/>
  <c r="V27" i="1"/>
  <c r="V29" i="1"/>
  <c r="V30" i="1"/>
  <c r="V31" i="1"/>
  <c r="V32"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8" i="1" l="1"/>
  <c r="V6" i="1"/>
  <c r="AB167" i="1" l="1"/>
  <c r="AK245" i="1" l="1"/>
  <c r="AK241" i="1"/>
  <c r="AK237" i="1"/>
  <c r="AK233" i="1"/>
  <c r="AK229" i="1"/>
  <c r="AK225" i="1"/>
  <c r="AK221" i="1"/>
  <c r="AK217" i="1"/>
  <c r="AK213" i="1"/>
  <c r="AK209" i="1"/>
  <c r="AK205" i="1"/>
  <c r="AK201" i="1"/>
  <c r="AK197" i="1"/>
  <c r="AK193" i="1"/>
  <c r="AK189" i="1"/>
  <c r="AK185" i="1"/>
  <c r="AK181" i="1"/>
  <c r="AK177" i="1"/>
  <c r="AK173" i="1"/>
  <c r="AK169" i="1"/>
  <c r="AK165" i="1"/>
  <c r="AK161" i="1"/>
  <c r="AK157" i="1"/>
  <c r="AK153" i="1"/>
  <c r="AK149" i="1"/>
  <c r="AK145" i="1"/>
  <c r="AK141" i="1"/>
  <c r="AK137" i="1"/>
  <c r="AK133" i="1"/>
  <c r="AK129" i="1"/>
  <c r="AK125" i="1"/>
  <c r="AK121" i="1"/>
  <c r="AK117" i="1"/>
  <c r="AK113" i="1"/>
  <c r="AK109" i="1"/>
  <c r="AK105" i="1"/>
  <c r="AK101" i="1"/>
  <c r="AK97" i="1"/>
  <c r="AK93" i="1"/>
  <c r="AK89" i="1"/>
  <c r="AK85" i="1"/>
  <c r="AK81" i="1"/>
  <c r="AK77" i="1"/>
  <c r="AK73" i="1"/>
  <c r="AK69" i="1"/>
  <c r="AK65" i="1"/>
  <c r="AK61" i="1"/>
  <c r="AK57" i="1"/>
  <c r="AK53" i="1"/>
  <c r="AK49" i="1"/>
  <c r="AK45" i="1"/>
  <c r="AK41" i="1"/>
  <c r="AK37" i="1"/>
  <c r="AK33" i="1"/>
  <c r="AK29" i="1"/>
  <c r="AK25" i="1"/>
  <c r="AK21" i="1"/>
  <c r="AK17" i="1"/>
  <c r="AK13" i="1"/>
  <c r="AK9" i="1"/>
  <c r="AK246" i="1"/>
  <c r="AK242" i="1"/>
  <c r="AK238" i="1"/>
  <c r="AK234" i="1"/>
  <c r="AK230" i="1"/>
  <c r="AK226" i="1"/>
  <c r="AK222" i="1"/>
  <c r="AK218" i="1"/>
  <c r="AK214" i="1"/>
  <c r="AK210" i="1"/>
  <c r="AK206" i="1"/>
  <c r="AK202" i="1"/>
  <c r="AK198" i="1"/>
  <c r="AK194" i="1"/>
  <c r="AK190" i="1"/>
  <c r="AK186" i="1"/>
  <c r="AK182" i="1"/>
  <c r="AK178" i="1"/>
  <c r="AK174" i="1"/>
  <c r="AK170" i="1"/>
  <c r="AK166" i="1"/>
  <c r="AK162" i="1"/>
  <c r="AK158" i="1"/>
  <c r="AK154" i="1"/>
  <c r="AK150" i="1"/>
  <c r="AK146" i="1"/>
  <c r="AK142" i="1"/>
  <c r="AK138" i="1"/>
  <c r="AK134" i="1"/>
  <c r="AK130" i="1"/>
  <c r="AK126" i="1"/>
  <c r="AK122" i="1"/>
  <c r="AK118" i="1"/>
  <c r="AK114" i="1"/>
  <c r="AK110" i="1"/>
  <c r="AK106" i="1"/>
  <c r="AK244" i="1"/>
  <c r="AK240" i="1"/>
  <c r="AK236" i="1"/>
  <c r="AK232" i="1"/>
  <c r="AK228" i="1"/>
  <c r="AK224" i="1"/>
  <c r="AK220" i="1"/>
  <c r="AK216" i="1"/>
  <c r="AK212" i="1"/>
  <c r="AK208" i="1"/>
  <c r="AK204" i="1"/>
  <c r="AK200" i="1"/>
  <c r="AK196" i="1"/>
  <c r="AK192" i="1"/>
  <c r="AK188" i="1"/>
  <c r="AK184" i="1"/>
  <c r="AK180" i="1"/>
  <c r="AK176" i="1"/>
  <c r="AK172" i="1"/>
  <c r="AK168" i="1"/>
  <c r="AK164" i="1"/>
  <c r="AK160" i="1"/>
  <c r="AK156" i="1"/>
  <c r="AK152" i="1"/>
  <c r="AK148" i="1"/>
  <c r="AK144" i="1"/>
  <c r="AK140" i="1"/>
  <c r="AK136" i="1"/>
  <c r="AK132" i="1"/>
  <c r="AK128" i="1"/>
  <c r="AK124" i="1"/>
  <c r="AK120" i="1"/>
  <c r="AK116" i="1"/>
  <c r="AK112" i="1"/>
  <c r="AK108" i="1"/>
  <c r="AK104" i="1"/>
  <c r="AK100" i="1"/>
  <c r="AK96" i="1"/>
  <c r="AK92" i="1"/>
  <c r="AK88" i="1"/>
  <c r="AK84" i="1"/>
  <c r="AK80" i="1"/>
  <c r="AK76" i="1"/>
  <c r="AK72" i="1"/>
  <c r="AK68" i="1"/>
  <c r="AK64" i="1"/>
  <c r="AK60" i="1"/>
  <c r="AK56" i="1"/>
  <c r="AK52" i="1"/>
  <c r="AK48" i="1"/>
  <c r="AK44" i="1"/>
  <c r="AK40" i="1"/>
  <c r="AK36" i="1"/>
  <c r="AK32" i="1"/>
  <c r="AK28" i="1"/>
  <c r="AK24" i="1"/>
  <c r="AK20" i="1"/>
  <c r="AK16" i="1"/>
  <c r="AK12" i="1"/>
  <c r="AK8" i="1"/>
  <c r="AK102" i="1"/>
  <c r="AK98" i="1"/>
  <c r="AK94" i="1"/>
  <c r="AK90" i="1"/>
  <c r="AK86" i="1"/>
  <c r="AK82" i="1"/>
  <c r="AK78" i="1"/>
  <c r="AK74" i="1"/>
  <c r="AK70" i="1"/>
  <c r="AK66" i="1"/>
  <c r="AK62" i="1"/>
  <c r="AK58" i="1"/>
  <c r="AK54" i="1"/>
  <c r="AK50" i="1"/>
  <c r="AK46" i="1"/>
  <c r="AK42" i="1"/>
  <c r="AK38" i="1"/>
  <c r="AK34" i="1"/>
  <c r="AK30" i="1"/>
  <c r="AK26" i="1"/>
  <c r="AK22" i="1"/>
  <c r="AK18" i="1"/>
  <c r="AK14" i="1"/>
  <c r="AK10" i="1"/>
  <c r="AK6" i="1"/>
  <c r="AJ244" i="1"/>
  <c r="AJ240" i="1"/>
  <c r="AJ236" i="1"/>
  <c r="AJ232" i="1"/>
  <c r="AJ228" i="1"/>
  <c r="AJ224" i="1"/>
  <c r="AJ220" i="1"/>
  <c r="AJ216" i="1"/>
  <c r="AJ212" i="1"/>
  <c r="AJ208" i="1"/>
  <c r="AJ204" i="1"/>
  <c r="AJ200" i="1"/>
  <c r="AJ196" i="1"/>
  <c r="AJ192" i="1"/>
  <c r="AJ188" i="1"/>
  <c r="AJ184" i="1"/>
  <c r="AJ180" i="1"/>
  <c r="AJ176" i="1"/>
  <c r="AJ172" i="1"/>
  <c r="AJ168" i="1"/>
  <c r="AJ164" i="1"/>
  <c r="AJ160" i="1"/>
  <c r="AJ156" i="1"/>
  <c r="AJ152" i="1"/>
  <c r="AJ148" i="1"/>
  <c r="AJ144" i="1"/>
  <c r="AJ140" i="1"/>
  <c r="AJ136" i="1"/>
  <c r="AJ132" i="1"/>
  <c r="AJ128" i="1"/>
  <c r="AJ124" i="1"/>
  <c r="AJ120" i="1"/>
  <c r="AJ116" i="1"/>
  <c r="AJ112" i="1"/>
  <c r="AJ108" i="1"/>
  <c r="AJ104" i="1"/>
  <c r="AJ100" i="1"/>
  <c r="AJ96" i="1"/>
  <c r="AJ92" i="1"/>
  <c r="AJ88" i="1"/>
  <c r="AJ84" i="1"/>
  <c r="AJ80" i="1"/>
  <c r="AJ76" i="1"/>
  <c r="AJ72" i="1"/>
  <c r="AJ68" i="1"/>
  <c r="AJ64" i="1"/>
  <c r="AJ60" i="1"/>
  <c r="AJ56" i="1"/>
  <c r="AJ52" i="1"/>
  <c r="AJ48" i="1"/>
  <c r="AJ44" i="1"/>
  <c r="AJ40" i="1"/>
  <c r="AJ36" i="1"/>
  <c r="AJ32" i="1"/>
  <c r="AJ28" i="1"/>
  <c r="AJ24" i="1"/>
  <c r="AJ20" i="1"/>
  <c r="AJ16" i="1"/>
  <c r="AJ12" i="1"/>
  <c r="AJ8" i="1"/>
  <c r="AJ246" i="1"/>
  <c r="AJ242" i="1"/>
  <c r="AJ238" i="1"/>
  <c r="AJ234" i="1"/>
  <c r="AJ230" i="1"/>
  <c r="AJ226" i="1"/>
  <c r="AJ222" i="1"/>
  <c r="AJ218" i="1"/>
  <c r="AJ214" i="1"/>
  <c r="AJ210" i="1"/>
  <c r="AJ206" i="1"/>
  <c r="AJ202" i="1"/>
  <c r="AJ198" i="1"/>
  <c r="AJ194" i="1"/>
  <c r="AJ190" i="1"/>
  <c r="AJ186" i="1"/>
  <c r="AJ182" i="1"/>
  <c r="AJ178" i="1"/>
  <c r="AJ174" i="1"/>
  <c r="AJ170" i="1"/>
  <c r="AJ166" i="1"/>
  <c r="AJ162" i="1"/>
  <c r="AJ158" i="1"/>
  <c r="AJ154" i="1"/>
  <c r="AJ150" i="1"/>
  <c r="AJ146" i="1"/>
  <c r="AJ142" i="1"/>
  <c r="AJ138" i="1"/>
  <c r="AJ134" i="1"/>
  <c r="AJ130" i="1"/>
  <c r="AJ126" i="1"/>
  <c r="AJ122" i="1"/>
  <c r="AJ118" i="1"/>
  <c r="AJ114" i="1"/>
  <c r="AJ110" i="1"/>
  <c r="AJ106" i="1"/>
  <c r="AJ102" i="1"/>
  <c r="AJ98" i="1"/>
  <c r="AJ94" i="1"/>
  <c r="AJ90" i="1"/>
  <c r="AJ86" i="1"/>
  <c r="AJ82" i="1"/>
  <c r="AJ78" i="1"/>
  <c r="AJ74" i="1"/>
  <c r="AJ70" i="1"/>
  <c r="AJ66" i="1"/>
  <c r="AJ62" i="1"/>
  <c r="AJ58" i="1"/>
  <c r="AJ54" i="1"/>
  <c r="AJ50" i="1"/>
  <c r="AJ46" i="1"/>
  <c r="AJ42" i="1"/>
  <c r="AJ38" i="1"/>
  <c r="AJ34" i="1"/>
  <c r="AJ30" i="1"/>
  <c r="AJ26" i="1"/>
  <c r="AJ22" i="1"/>
  <c r="AJ18" i="1"/>
  <c r="AJ14" i="1"/>
  <c r="AJ10" i="1"/>
  <c r="AJ6" i="1"/>
  <c r="AK243" i="1"/>
  <c r="AK239" i="1"/>
  <c r="AK235" i="1"/>
  <c r="AK231" i="1"/>
  <c r="AK227" i="1"/>
  <c r="AK223" i="1"/>
  <c r="AK219" i="1"/>
  <c r="AK215" i="1"/>
  <c r="AK211" i="1"/>
  <c r="AK207" i="1"/>
  <c r="AK203" i="1"/>
  <c r="AK199" i="1"/>
  <c r="AK195" i="1"/>
  <c r="AK191" i="1"/>
  <c r="AK187" i="1"/>
  <c r="AK183" i="1"/>
  <c r="AK179" i="1"/>
  <c r="AK175" i="1"/>
  <c r="AK171" i="1"/>
  <c r="AK167" i="1"/>
  <c r="AK163" i="1"/>
  <c r="AK159" i="1"/>
  <c r="AK155" i="1"/>
  <c r="AK151" i="1"/>
  <c r="AK147" i="1"/>
  <c r="AK143" i="1"/>
  <c r="AK139" i="1"/>
  <c r="AK135" i="1"/>
  <c r="AK131" i="1"/>
  <c r="AK127" i="1"/>
  <c r="AK123" i="1"/>
  <c r="AK119" i="1"/>
  <c r="AK115" i="1"/>
  <c r="AK111" i="1"/>
  <c r="AK107" i="1"/>
  <c r="AK103" i="1"/>
  <c r="AK99" i="1"/>
  <c r="AK95" i="1"/>
  <c r="AK91" i="1"/>
  <c r="AK87" i="1"/>
  <c r="AK83" i="1"/>
  <c r="AK79" i="1"/>
  <c r="AK75" i="1"/>
  <c r="AK71" i="1"/>
  <c r="AK67" i="1"/>
  <c r="AK63" i="1"/>
  <c r="AK59" i="1"/>
  <c r="AK55" i="1"/>
  <c r="AK51" i="1"/>
  <c r="AK47" i="1"/>
  <c r="AK43" i="1"/>
  <c r="AK39" i="1"/>
  <c r="AK35" i="1"/>
  <c r="AK31" i="1"/>
  <c r="AK27" i="1"/>
  <c r="AK23" i="1"/>
  <c r="AK19" i="1"/>
  <c r="AK15" i="1"/>
  <c r="AK11" i="1"/>
  <c r="AK7" i="1"/>
  <c r="AJ243" i="1"/>
  <c r="AJ239" i="1"/>
  <c r="AJ235" i="1"/>
  <c r="AJ231" i="1"/>
  <c r="AJ227" i="1"/>
  <c r="AJ223" i="1"/>
  <c r="AJ219" i="1"/>
  <c r="AJ215" i="1"/>
  <c r="AJ211" i="1"/>
  <c r="AJ207" i="1"/>
  <c r="AJ203" i="1"/>
  <c r="AJ199" i="1"/>
  <c r="AJ195" i="1"/>
  <c r="AJ191" i="1"/>
  <c r="AJ187" i="1"/>
  <c r="AJ183" i="1"/>
  <c r="AJ179" i="1"/>
  <c r="AJ175" i="1"/>
  <c r="AJ171" i="1"/>
  <c r="AJ167" i="1"/>
  <c r="AJ163" i="1"/>
  <c r="AJ159" i="1"/>
  <c r="AJ155" i="1"/>
  <c r="AJ151" i="1"/>
  <c r="AJ147" i="1"/>
  <c r="AJ143" i="1"/>
  <c r="AJ139" i="1"/>
  <c r="AJ135" i="1"/>
  <c r="AJ131" i="1"/>
  <c r="AJ127" i="1"/>
  <c r="AJ123" i="1"/>
  <c r="AJ119" i="1"/>
  <c r="AJ115" i="1"/>
  <c r="AJ111" i="1"/>
  <c r="AJ107" i="1"/>
  <c r="AJ103" i="1"/>
  <c r="AJ99" i="1"/>
  <c r="AJ95" i="1"/>
  <c r="AJ91" i="1"/>
  <c r="AJ87" i="1"/>
  <c r="AJ83" i="1"/>
  <c r="AJ79" i="1"/>
  <c r="AJ75" i="1"/>
  <c r="AJ71" i="1"/>
  <c r="AJ67" i="1"/>
  <c r="AJ63" i="1"/>
  <c r="AJ59" i="1"/>
  <c r="AJ55" i="1"/>
  <c r="AJ51" i="1"/>
  <c r="AJ47" i="1"/>
  <c r="AJ43" i="1"/>
  <c r="AJ39" i="1"/>
  <c r="AJ35" i="1"/>
  <c r="AJ31" i="1"/>
  <c r="AJ27" i="1"/>
  <c r="AJ23" i="1"/>
  <c r="AJ19" i="1"/>
  <c r="AJ15" i="1"/>
  <c r="AJ11" i="1"/>
  <c r="AJ7" i="1"/>
  <c r="AJ245" i="1"/>
  <c r="AJ241" i="1"/>
  <c r="AJ237" i="1"/>
  <c r="AJ233" i="1"/>
  <c r="AJ229" i="1"/>
  <c r="AJ225" i="1"/>
  <c r="AJ221" i="1"/>
  <c r="AJ217" i="1"/>
  <c r="AJ213" i="1"/>
  <c r="AJ209" i="1"/>
  <c r="AJ205" i="1"/>
  <c r="AJ201" i="1"/>
  <c r="AJ197" i="1"/>
  <c r="AJ193" i="1"/>
  <c r="AJ189" i="1"/>
  <c r="AJ185" i="1"/>
  <c r="AJ181" i="1"/>
  <c r="AJ177" i="1"/>
  <c r="AJ173" i="1"/>
  <c r="AJ169" i="1"/>
  <c r="AJ165" i="1"/>
  <c r="AJ161" i="1"/>
  <c r="AJ157" i="1"/>
  <c r="AJ153" i="1"/>
  <c r="AJ149" i="1"/>
  <c r="AJ145" i="1"/>
  <c r="AJ141" i="1"/>
  <c r="AJ137" i="1"/>
  <c r="AJ133" i="1"/>
  <c r="AJ129" i="1"/>
  <c r="AJ125" i="1"/>
  <c r="AJ121" i="1"/>
  <c r="AJ117" i="1"/>
  <c r="AJ113" i="1"/>
  <c r="AJ109" i="1"/>
  <c r="AJ105" i="1"/>
  <c r="AJ101" i="1"/>
  <c r="AJ97" i="1"/>
  <c r="AJ93" i="1"/>
  <c r="AJ89" i="1"/>
  <c r="AJ85" i="1"/>
  <c r="AJ81" i="1"/>
  <c r="AJ77" i="1"/>
  <c r="AJ73" i="1"/>
  <c r="AJ69" i="1"/>
  <c r="AJ65" i="1"/>
  <c r="AJ61" i="1"/>
  <c r="AJ57" i="1"/>
  <c r="AJ53" i="1"/>
  <c r="AJ49" i="1"/>
  <c r="AJ45" i="1"/>
  <c r="AJ41" i="1"/>
  <c r="AJ37" i="1"/>
  <c r="AJ33" i="1"/>
  <c r="AJ29" i="1"/>
  <c r="AJ25" i="1"/>
  <c r="AJ21" i="1"/>
  <c r="AJ17" i="1"/>
  <c r="AJ13" i="1"/>
  <c r="AJ9" i="1"/>
  <c r="AA230" i="1"/>
  <c r="AB230" i="1" s="1"/>
  <c r="AA160" i="1"/>
  <c r="AB160" i="1" s="1"/>
  <c r="AA152" i="1"/>
  <c r="AB152" i="1" s="1"/>
  <c r="AA148" i="1"/>
  <c r="AB148" i="1" s="1"/>
  <c r="AA144" i="1"/>
  <c r="AB144" i="1" s="1"/>
  <c r="AA140" i="1"/>
  <c r="AB140" i="1" s="1"/>
  <c r="AA132" i="1"/>
  <c r="AB132" i="1" s="1"/>
  <c r="AA128" i="1"/>
  <c r="AB128" i="1" s="1"/>
  <c r="AA124" i="1"/>
  <c r="AB124" i="1" s="1"/>
  <c r="AA120" i="1"/>
  <c r="AB120" i="1" s="1"/>
  <c r="AA165" i="1"/>
  <c r="AB165" i="1" s="1"/>
  <c r="AA156" i="1"/>
  <c r="AB156" i="1" s="1"/>
  <c r="AA136" i="1"/>
  <c r="AB136" i="1" s="1"/>
  <c r="AA116" i="1"/>
  <c r="AB116" i="1" s="1"/>
  <c r="AA112" i="1"/>
  <c r="AB112" i="1" s="1"/>
  <c r="AA109" i="1"/>
  <c r="AB109" i="1" s="1"/>
  <c r="AA105" i="1"/>
  <c r="AB105" i="1" s="1"/>
  <c r="AA101" i="1"/>
  <c r="AB101" i="1" s="1"/>
  <c r="AA97" i="1"/>
  <c r="AB97" i="1" s="1"/>
  <c r="AA93" i="1"/>
  <c r="AB93" i="1" s="1"/>
  <c r="AA89" i="1"/>
  <c r="AB89" i="1" s="1"/>
  <c r="AA86" i="1"/>
  <c r="AB86" i="1" s="1"/>
  <c r="AA82" i="1"/>
  <c r="AB82" i="1" s="1"/>
  <c r="AA78" i="1"/>
  <c r="AB78" i="1" s="1"/>
  <c r="AA74" i="1"/>
  <c r="AB74" i="1" s="1"/>
  <c r="AA71" i="1"/>
  <c r="AB71" i="1" s="1"/>
  <c r="AA67" i="1"/>
  <c r="AB67" i="1" s="1"/>
  <c r="AA63" i="1"/>
  <c r="AB63" i="1" s="1"/>
  <c r="AA59" i="1"/>
  <c r="AB59" i="1" s="1"/>
  <c r="AA55" i="1"/>
  <c r="AB55" i="1" s="1"/>
  <c r="AA51" i="1"/>
  <c r="AB51" i="1" s="1"/>
  <c r="AA48" i="1"/>
  <c r="AB48" i="1" s="1"/>
  <c r="AA44" i="1"/>
  <c r="AB44" i="1" s="1"/>
  <c r="AA40" i="1"/>
  <c r="AB40" i="1" s="1"/>
  <c r="AA36" i="1"/>
  <c r="AB36" i="1" s="1"/>
  <c r="AA29" i="1"/>
  <c r="AB29" i="1" s="1"/>
  <c r="AA25" i="1"/>
  <c r="AB25" i="1" s="1"/>
  <c r="AA21" i="1"/>
  <c r="AB21" i="1" s="1"/>
  <c r="AA17" i="1"/>
  <c r="AB17" i="1" s="1"/>
  <c r="AA13" i="1"/>
  <c r="AB13" i="1" s="1"/>
  <c r="AA6" i="1"/>
  <c r="AA246" i="1"/>
  <c r="AB246" i="1" s="1"/>
  <c r="AA243" i="1"/>
  <c r="AB243" i="1" s="1"/>
  <c r="AA240" i="1"/>
  <c r="AB240" i="1" s="1"/>
  <c r="AA236" i="1"/>
  <c r="AB236" i="1" s="1"/>
  <c r="AA233" i="1"/>
  <c r="AB233" i="1" s="1"/>
  <c r="AA229" i="1"/>
  <c r="AB229" i="1" s="1"/>
  <c r="AA226" i="1"/>
  <c r="AB226" i="1" s="1"/>
  <c r="AA223" i="1"/>
  <c r="AB223" i="1" s="1"/>
  <c r="AA219" i="1"/>
  <c r="AB219" i="1" s="1"/>
  <c r="AA215" i="1"/>
  <c r="AB215" i="1" s="1"/>
  <c r="AA211" i="1"/>
  <c r="AB211" i="1" s="1"/>
  <c r="AA208" i="1"/>
  <c r="AB208" i="1" s="1"/>
  <c r="AA204" i="1"/>
  <c r="AB204" i="1" s="1"/>
  <c r="AA201" i="1"/>
  <c r="AB201" i="1" s="1"/>
  <c r="AA197" i="1"/>
  <c r="AB197" i="1" s="1"/>
  <c r="AA193" i="1"/>
  <c r="AB193" i="1" s="1"/>
  <c r="AA189" i="1"/>
  <c r="AB189" i="1" s="1"/>
  <c r="AA185" i="1"/>
  <c r="AB185" i="1" s="1"/>
  <c r="AA181" i="1"/>
  <c r="AB181" i="1" s="1"/>
  <c r="AA177" i="1"/>
  <c r="AB177" i="1" s="1"/>
  <c r="AA173" i="1"/>
  <c r="AB173" i="1" s="1"/>
  <c r="AA169" i="1"/>
  <c r="AB169" i="1" s="1"/>
  <c r="AA56" i="1"/>
  <c r="AB56" i="1" s="1"/>
  <c r="AA244" i="1"/>
  <c r="AB244" i="1" s="1"/>
  <c r="AA237" i="1"/>
  <c r="AB237" i="1" s="1"/>
  <c r="AA234" i="1"/>
  <c r="AB234" i="1" s="1"/>
  <c r="AA52" i="1"/>
  <c r="AB52" i="1" s="1"/>
  <c r="AA49" i="1"/>
  <c r="AB49" i="1" s="1"/>
  <c r="AA45" i="1"/>
  <c r="AB45" i="1" s="1"/>
  <c r="AA41" i="1"/>
  <c r="AB41" i="1" s="1"/>
  <c r="AA37" i="1"/>
  <c r="AB37" i="1" s="1"/>
  <c r="AA33" i="1"/>
  <c r="AB33" i="1" s="1"/>
  <c r="AA30" i="1"/>
  <c r="AB30" i="1" s="1"/>
  <c r="AA26" i="1"/>
  <c r="AB26" i="1" s="1"/>
  <c r="AA22" i="1"/>
  <c r="AB22" i="1" s="1"/>
  <c r="AA18" i="1"/>
  <c r="AB18" i="1" s="1"/>
  <c r="AA14" i="1"/>
  <c r="AB14" i="1" s="1"/>
  <c r="AA10" i="1"/>
  <c r="AB10" i="1" s="1"/>
  <c r="AB7" i="1"/>
  <c r="AA224" i="1"/>
  <c r="AB224" i="1" s="1"/>
  <c r="AA220" i="1"/>
  <c r="AB220" i="1" s="1"/>
  <c r="AA216" i="1"/>
  <c r="AB216" i="1" s="1"/>
  <c r="AA212" i="1"/>
  <c r="AB212" i="1" s="1"/>
  <c r="AA209" i="1"/>
  <c r="AB209" i="1" s="1"/>
  <c r="AA205" i="1"/>
  <c r="AB205" i="1" s="1"/>
  <c r="AA198" i="1"/>
  <c r="AB198" i="1" s="1"/>
  <c r="AA194" i="1"/>
  <c r="AB194" i="1" s="1"/>
  <c r="AA190" i="1"/>
  <c r="AB190" i="1" s="1"/>
  <c r="AA186" i="1"/>
  <c r="AB186" i="1" s="1"/>
  <c r="AA182" i="1"/>
  <c r="AB182" i="1" s="1"/>
  <c r="AA178" i="1"/>
  <c r="AB178" i="1" s="1"/>
  <c r="AA174" i="1"/>
  <c r="AB174" i="1" s="1"/>
  <c r="AA170" i="1"/>
  <c r="AB170" i="1" s="1"/>
  <c r="AA166" i="1"/>
  <c r="AB166" i="1" s="1"/>
  <c r="AA161" i="1"/>
  <c r="AB161" i="1" s="1"/>
  <c r="AA157" i="1"/>
  <c r="AB157" i="1" s="1"/>
  <c r="AA153" i="1"/>
  <c r="AB153" i="1" s="1"/>
  <c r="AA149" i="1"/>
  <c r="AB149" i="1" s="1"/>
  <c r="AA145" i="1"/>
  <c r="AB145" i="1" s="1"/>
  <c r="AA141" i="1"/>
  <c r="AB141" i="1" s="1"/>
  <c r="AA137" i="1"/>
  <c r="AB137" i="1" s="1"/>
  <c r="AA133" i="1"/>
  <c r="AB133" i="1" s="1"/>
  <c r="AA129" i="1"/>
  <c r="AB129" i="1" s="1"/>
  <c r="AA125" i="1"/>
  <c r="AB125" i="1" s="1"/>
  <c r="AA121" i="1"/>
  <c r="AB121" i="1" s="1"/>
  <c r="AA117" i="1"/>
  <c r="AB117" i="1" s="1"/>
  <c r="AA113" i="1"/>
  <c r="AB113" i="1" s="1"/>
  <c r="AA110" i="1"/>
  <c r="AB110" i="1" s="1"/>
  <c r="AA106" i="1"/>
  <c r="AB106" i="1" s="1"/>
  <c r="AA102" i="1"/>
  <c r="AB102" i="1" s="1"/>
  <c r="AA98" i="1"/>
  <c r="AB98" i="1" s="1"/>
  <c r="AA94" i="1"/>
  <c r="AB94" i="1" s="1"/>
  <c r="AA90" i="1"/>
  <c r="AB90" i="1" s="1"/>
  <c r="AA83" i="1"/>
  <c r="AB83" i="1" s="1"/>
  <c r="AA79" i="1"/>
  <c r="AB79" i="1" s="1"/>
  <c r="AA75" i="1"/>
  <c r="AB75" i="1" s="1"/>
  <c r="AA72" i="1"/>
  <c r="AB72" i="1" s="1"/>
  <c r="AA68" i="1"/>
  <c r="AB68" i="1" s="1"/>
  <c r="AA64" i="1"/>
  <c r="AB64" i="1" s="1"/>
  <c r="AA60" i="1"/>
  <c r="AB60" i="1" s="1"/>
  <c r="AA163" i="1"/>
  <c r="AB163" i="1" s="1"/>
  <c r="AA159" i="1"/>
  <c r="AB159" i="1" s="1"/>
  <c r="AA155" i="1"/>
  <c r="AB155" i="1" s="1"/>
  <c r="AA151" i="1"/>
  <c r="AB151" i="1" s="1"/>
  <c r="AA147" i="1"/>
  <c r="AB147" i="1" s="1"/>
  <c r="AA143" i="1"/>
  <c r="AB143" i="1" s="1"/>
  <c r="AA139" i="1"/>
  <c r="AB139" i="1" s="1"/>
  <c r="AA135" i="1"/>
  <c r="AB135" i="1" s="1"/>
  <c r="AA131" i="1"/>
  <c r="AB131" i="1" s="1"/>
  <c r="AA127" i="1"/>
  <c r="AB127" i="1" s="1"/>
  <c r="AA123" i="1"/>
  <c r="AB123" i="1" s="1"/>
  <c r="AA119" i="1"/>
  <c r="AB119" i="1" s="1"/>
  <c r="AA115" i="1"/>
  <c r="AB115" i="1" s="1"/>
  <c r="AA111" i="1"/>
  <c r="AB111" i="1" s="1"/>
  <c r="AA108" i="1"/>
  <c r="AB108" i="1" s="1"/>
  <c r="AA104" i="1"/>
  <c r="AB104" i="1" s="1"/>
  <c r="AA100" i="1"/>
  <c r="AB100" i="1" s="1"/>
  <c r="AA96" i="1"/>
  <c r="AB96" i="1" s="1"/>
  <c r="AA92" i="1"/>
  <c r="AB92" i="1" s="1"/>
  <c r="AA88" i="1"/>
  <c r="AB88" i="1" s="1"/>
  <c r="AA85" i="1"/>
  <c r="AB85" i="1" s="1"/>
  <c r="AA81" i="1"/>
  <c r="AB81" i="1" s="1"/>
  <c r="AA77" i="1"/>
  <c r="AB77" i="1" s="1"/>
  <c r="AA73" i="1"/>
  <c r="AB73" i="1" s="1"/>
  <c r="AA70" i="1"/>
  <c r="AB70" i="1" s="1"/>
  <c r="AA66" i="1"/>
  <c r="AB66" i="1" s="1"/>
  <c r="AA62" i="1"/>
  <c r="AB62" i="1" s="1"/>
  <c r="AA58" i="1"/>
  <c r="AB58" i="1" s="1"/>
  <c r="AA54" i="1"/>
  <c r="AB54" i="1" s="1"/>
  <c r="AA47" i="1"/>
  <c r="AB47" i="1" s="1"/>
  <c r="AA43" i="1"/>
  <c r="AB43" i="1" s="1"/>
  <c r="AA39" i="1"/>
  <c r="AB39" i="1" s="1"/>
  <c r="AA35" i="1"/>
  <c r="AB35" i="1" s="1"/>
  <c r="AA32" i="1"/>
  <c r="AB32" i="1" s="1"/>
  <c r="AA28" i="1"/>
  <c r="AB28" i="1" s="1"/>
  <c r="AA24" i="1"/>
  <c r="AB24" i="1" s="1"/>
  <c r="AA20" i="1"/>
  <c r="AB20" i="1" s="1"/>
  <c r="AA16" i="1"/>
  <c r="AB16" i="1" s="1"/>
  <c r="AA12" i="1"/>
  <c r="AB12" i="1" s="1"/>
  <c r="AA9" i="1"/>
  <c r="AB9" i="1" s="1"/>
  <c r="AA245" i="1"/>
  <c r="AB245" i="1" s="1"/>
  <c r="AA242" i="1"/>
  <c r="AB242" i="1" s="1"/>
  <c r="AA239" i="1"/>
  <c r="AB239" i="1" s="1"/>
  <c r="AA232" i="1"/>
  <c r="AB232" i="1" s="1"/>
  <c r="AA228" i="1"/>
  <c r="AB228" i="1" s="1"/>
  <c r="AA225" i="1"/>
  <c r="AB225" i="1" s="1"/>
  <c r="AA222" i="1"/>
  <c r="AB222" i="1" s="1"/>
  <c r="AA218" i="1"/>
  <c r="AB218" i="1" s="1"/>
  <c r="AA214" i="1"/>
  <c r="AB214" i="1" s="1"/>
  <c r="AA210" i="1"/>
  <c r="AB210" i="1" s="1"/>
  <c r="AA207" i="1"/>
  <c r="AB207" i="1" s="1"/>
  <c r="AA203" i="1"/>
  <c r="AB203" i="1" s="1"/>
  <c r="AA200" i="1"/>
  <c r="AB200" i="1" s="1"/>
  <c r="AA196" i="1"/>
  <c r="AB196" i="1" s="1"/>
  <c r="AA192" i="1"/>
  <c r="AB192" i="1" s="1"/>
  <c r="AA188" i="1"/>
  <c r="AB188" i="1" s="1"/>
  <c r="AA184" i="1"/>
  <c r="AB184" i="1" s="1"/>
  <c r="AA180" i="1"/>
  <c r="AB180" i="1" s="1"/>
  <c r="AA176" i="1"/>
  <c r="AB176" i="1" s="1"/>
  <c r="AA172" i="1"/>
  <c r="AB172" i="1" s="1"/>
  <c r="AA168" i="1"/>
  <c r="AB168" i="1" s="1"/>
  <c r="AA164" i="1"/>
  <c r="AB164" i="1" s="1"/>
  <c r="AA241" i="1"/>
  <c r="AB241" i="1" s="1"/>
  <c r="AA238" i="1"/>
  <c r="AB238" i="1" s="1"/>
  <c r="AA235" i="1"/>
  <c r="AB235" i="1" s="1"/>
  <c r="AA231" i="1"/>
  <c r="AB231" i="1" s="1"/>
  <c r="AA227" i="1"/>
  <c r="AB227" i="1" s="1"/>
  <c r="AA221" i="1"/>
  <c r="AB221" i="1" s="1"/>
  <c r="AA217" i="1"/>
  <c r="AB217" i="1" s="1"/>
  <c r="AA213" i="1"/>
  <c r="AB213" i="1" s="1"/>
  <c r="AA206" i="1"/>
  <c r="AB206" i="1" s="1"/>
  <c r="AA202" i="1"/>
  <c r="AB202" i="1" s="1"/>
  <c r="AA199" i="1"/>
  <c r="AB199" i="1" s="1"/>
  <c r="AA195" i="1"/>
  <c r="AB195" i="1" s="1"/>
  <c r="AA191" i="1"/>
  <c r="AB191" i="1" s="1"/>
  <c r="AA187" i="1"/>
  <c r="AB187" i="1" s="1"/>
  <c r="AA183" i="1"/>
  <c r="AB183" i="1" s="1"/>
  <c r="AA179" i="1"/>
  <c r="AB179" i="1" s="1"/>
  <c r="AA175" i="1"/>
  <c r="AB175" i="1" s="1"/>
  <c r="AA171" i="1"/>
  <c r="AB171" i="1" s="1"/>
  <c r="AA162" i="1"/>
  <c r="AB162" i="1" s="1"/>
  <c r="AA158" i="1"/>
  <c r="AB158" i="1" s="1"/>
  <c r="AA154" i="1"/>
  <c r="AB154" i="1" s="1"/>
  <c r="AA150" i="1"/>
  <c r="AB150" i="1" s="1"/>
  <c r="AA146" i="1"/>
  <c r="AB146" i="1" s="1"/>
  <c r="AA142" i="1"/>
  <c r="AB142" i="1" s="1"/>
  <c r="AA138" i="1"/>
  <c r="AB138" i="1" s="1"/>
  <c r="AA134" i="1"/>
  <c r="AB134" i="1" s="1"/>
  <c r="AA130" i="1"/>
  <c r="AB130" i="1" s="1"/>
  <c r="AA126" i="1"/>
  <c r="AB126" i="1" s="1"/>
  <c r="AA122" i="1"/>
  <c r="AB122" i="1" s="1"/>
  <c r="AA118" i="1"/>
  <c r="AB118" i="1" s="1"/>
  <c r="AA114" i="1"/>
  <c r="AB114" i="1" s="1"/>
  <c r="AA107" i="1"/>
  <c r="AB107" i="1" s="1"/>
  <c r="AA103" i="1"/>
  <c r="AB103" i="1" s="1"/>
  <c r="AA99" i="1"/>
  <c r="AB99" i="1" s="1"/>
  <c r="AA95" i="1"/>
  <c r="AB95" i="1" s="1"/>
  <c r="AA91" i="1"/>
  <c r="AB91" i="1" s="1"/>
  <c r="AA87" i="1"/>
  <c r="AB87" i="1" s="1"/>
  <c r="AA84" i="1"/>
  <c r="AB84" i="1" s="1"/>
  <c r="AA80" i="1"/>
  <c r="AB80" i="1" s="1"/>
  <c r="AA76" i="1"/>
  <c r="AB76" i="1" s="1"/>
  <c r="AA69" i="1"/>
  <c r="AB69" i="1" s="1"/>
  <c r="AA65" i="1"/>
  <c r="AB65" i="1" s="1"/>
  <c r="AA61" i="1"/>
  <c r="AB61" i="1" s="1"/>
  <c r="AA57" i="1"/>
  <c r="AB57" i="1" s="1"/>
  <c r="AA53" i="1"/>
  <c r="AB53" i="1" s="1"/>
  <c r="AA50" i="1"/>
  <c r="AB50" i="1" s="1"/>
  <c r="AA46" i="1"/>
  <c r="AB46" i="1" s="1"/>
  <c r="AA42" i="1"/>
  <c r="AB42" i="1" s="1"/>
  <c r="AA38" i="1"/>
  <c r="AB38" i="1" s="1"/>
  <c r="AA34" i="1"/>
  <c r="AB34" i="1" s="1"/>
  <c r="AA31" i="1"/>
  <c r="AB31" i="1" s="1"/>
  <c r="AA27" i="1"/>
  <c r="AB27" i="1" s="1"/>
  <c r="AA23" i="1"/>
  <c r="AB23" i="1" s="1"/>
  <c r="AA19" i="1"/>
  <c r="AB19" i="1" s="1"/>
  <c r="AA15" i="1"/>
  <c r="AB15" i="1" s="1"/>
  <c r="AA11" i="1"/>
  <c r="AB11" i="1" s="1"/>
  <c r="AA8" i="1"/>
  <c r="AB8" i="1" s="1"/>
  <c r="AB6" i="1" l="1"/>
  <c r="T238" i="1" l="1"/>
  <c r="T228" i="1" l="1"/>
  <c r="T166" i="1" l="1"/>
  <c r="T164" i="1" l="1"/>
  <c r="T165" i="1"/>
  <c r="T167" i="1"/>
  <c r="T172" i="1" l="1"/>
  <c r="T168" i="1" l="1"/>
  <c r="T6" i="1" l="1"/>
  <c r="T7" i="1"/>
  <c r="T8" i="1"/>
  <c r="T9" i="1"/>
  <c r="T10" i="1"/>
  <c r="T11" i="1"/>
  <c r="T12" i="1"/>
  <c r="T13"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9" i="1"/>
  <c r="T170" i="1"/>
  <c r="T171"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9" i="1"/>
  <c r="T230" i="1"/>
  <c r="T231" i="1"/>
  <c r="T232" i="1"/>
  <c r="T233" i="1"/>
  <c r="T234" i="1"/>
  <c r="T235" i="1"/>
  <c r="T236" i="1"/>
  <c r="T237" i="1"/>
  <c r="T239" i="1"/>
  <c r="T240" i="1"/>
  <c r="T241" i="1"/>
  <c r="T242" i="1"/>
  <c r="T243" i="1"/>
  <c r="T244" i="1"/>
  <c r="T245" i="1"/>
  <c r="T246" i="1"/>
</calcChain>
</file>

<file path=xl/comments1.xml><?xml version="1.0" encoding="utf-8"?>
<comments xmlns="http://schemas.openxmlformats.org/spreadsheetml/2006/main">
  <authors>
    <author>Madeline Baron</author>
  </authors>
  <commentList>
    <comment ref="K5" authorId="0" shapeId="0">
      <text>
        <r>
          <rPr>
            <sz val="9"/>
            <color indexed="81"/>
            <rFont val="Tahoma"/>
            <family val="2"/>
          </rPr>
          <t>If property hasn't been rehabbed, this is the age since original construction</t>
        </r>
      </text>
    </comment>
    <comment ref="T5" authorId="0" shapeId="0">
      <text>
        <r>
          <rPr>
            <sz val="9"/>
            <color indexed="81"/>
            <rFont val="Tahoma"/>
            <family val="2"/>
          </rPr>
          <t xml:space="preserve">Weighted average number of bedrooms at the property, using 0.5 for SROs, 0.75 for Studios. This is the weighted sum divided by the total sum of bedrooms. 
Not divided by total number of units. There were a few properties that did not provide all the bedroom configurations. </t>
        </r>
      </text>
    </comment>
    <comment ref="AA5" authorId="0" shapeId="0">
      <text>
        <r>
          <rPr>
            <sz val="9"/>
            <color indexed="81"/>
            <rFont val="Tahoma"/>
            <family val="2"/>
          </rPr>
          <t xml:space="preserve">If there is a manger's unit or other units without rent restrictions, or if we didn't receive rent restrictions for all units in a property, this will be under 100%. </t>
        </r>
      </text>
    </comment>
    <comment ref="AL5" authorId="0" shapeId="0">
      <text>
        <r>
          <rPr>
            <sz val="9"/>
            <color indexed="81"/>
            <rFont val="Tahoma"/>
            <family val="2"/>
          </rPr>
          <t>Includes residential &amp; commercial income as well as fees, parking, and other income. Net of vacancy and concessions</t>
        </r>
      </text>
    </comment>
    <comment ref="AM5" authorId="0" shapeId="0">
      <text>
        <r>
          <rPr>
            <sz val="9"/>
            <color indexed="81"/>
            <rFont val="Tahoma"/>
            <family val="2"/>
          </rPr>
          <t>Includes vacancy loss, concessions and bad debt.</t>
        </r>
      </text>
    </comment>
    <comment ref="AO5" authorId="0" shapeId="0">
      <text>
        <r>
          <rPr>
            <sz val="9"/>
            <color indexed="81"/>
            <rFont val="Tahoma"/>
            <family val="2"/>
          </rPr>
          <t>Fees include: Resident services fees, social service fees, and asset management fees that are not cash flow dependent, LIHTC monitoring fees, etc.</t>
        </r>
      </text>
    </comment>
    <comment ref="AQ5" authorId="0" shapeId="0">
      <text>
        <r>
          <rPr>
            <sz val="9"/>
            <color indexed="81"/>
            <rFont val="Tahoma"/>
            <family val="2"/>
          </rPr>
          <t xml:space="preserve">Includes: Security, maintenance, repairs, turnover, contracts, landscaping, etc. </t>
        </r>
      </text>
    </comment>
    <comment ref="AT5" authorId="0" shapeId="0">
      <text>
        <r>
          <rPr>
            <sz val="9"/>
            <color indexed="81"/>
            <rFont val="Tahoma"/>
            <family val="2"/>
          </rPr>
          <t>Sum of all expenses, including deposits to replacement reserves</t>
        </r>
      </text>
    </comment>
    <comment ref="AU5" authorId="0" shapeId="0">
      <text>
        <r>
          <rPr>
            <sz val="9"/>
            <color indexed="81"/>
            <rFont val="Tahoma"/>
            <family val="2"/>
          </rPr>
          <t>Total expenses with deposits to reserves as a percent of effective gross income</t>
        </r>
      </text>
    </comment>
    <comment ref="AV5" authorId="0" shapeId="0">
      <text>
        <r>
          <rPr>
            <sz val="9"/>
            <color indexed="81"/>
            <rFont val="Tahoma"/>
            <family val="2"/>
          </rPr>
          <t>Effective gross income less total expenses (with deposits to reserves)</t>
        </r>
      </text>
    </comment>
    <comment ref="AW5" authorId="0" shapeId="0">
      <text>
        <r>
          <rPr>
            <sz val="9"/>
            <color indexed="81"/>
            <rFont val="Tahoma"/>
            <family val="2"/>
          </rPr>
          <t>1 = Yes
0 = No</t>
        </r>
      </text>
    </comment>
    <comment ref="AY5" authorId="0" shapeId="0">
      <text>
        <r>
          <rPr>
            <sz val="9"/>
            <color indexed="81"/>
            <rFont val="Tahoma"/>
            <family val="2"/>
          </rPr>
          <t>Net operating income less hard debt payments</t>
        </r>
      </text>
    </comment>
    <comment ref="AZ5" authorId="0" shapeId="0">
      <text>
        <r>
          <rPr>
            <sz val="9"/>
            <color indexed="81"/>
            <rFont val="Tahoma"/>
            <family val="2"/>
          </rPr>
          <t>Net operating income  / Hard debt payment</t>
        </r>
      </text>
    </comment>
    <comment ref="BA5" authorId="0" shapeId="0">
      <text>
        <r>
          <rPr>
            <sz val="9"/>
            <color indexed="81"/>
            <rFont val="Tahoma"/>
            <family val="2"/>
          </rPr>
          <t>Hard and soft debt</t>
        </r>
      </text>
    </comment>
    <comment ref="AW111" authorId="0" shapeId="0">
      <text>
        <r>
          <rPr>
            <b/>
            <sz val="9"/>
            <color indexed="81"/>
            <rFont val="Tahoma"/>
            <family val="2"/>
          </rPr>
          <t>Madeline Baron:</t>
        </r>
        <r>
          <rPr>
            <sz val="9"/>
            <color indexed="81"/>
            <rFont val="Tahoma"/>
            <family val="2"/>
          </rPr>
          <t xml:space="preserve">
This mortgage was refinanced and is now owned by NHA - should be soft debt</t>
        </r>
      </text>
    </comment>
    <comment ref="AW116" authorId="0" shapeId="0">
      <text>
        <r>
          <rPr>
            <b/>
            <sz val="9"/>
            <color indexed="81"/>
            <rFont val="Tahoma"/>
            <family val="2"/>
          </rPr>
          <t>Madeline Baron:</t>
        </r>
        <r>
          <rPr>
            <sz val="9"/>
            <color indexed="81"/>
            <rFont val="Tahoma"/>
            <family val="2"/>
          </rPr>
          <t xml:space="preserve">
paid off loan, so balance is zero - changing this to a 0, but negative NOI</t>
        </r>
      </text>
    </comment>
    <comment ref="AW121" authorId="0" shapeId="0">
      <text>
        <r>
          <rPr>
            <b/>
            <sz val="9"/>
            <color indexed="81"/>
            <rFont val="Tahoma"/>
            <family val="2"/>
          </rPr>
          <t>Madeline Baron:</t>
        </r>
        <r>
          <rPr>
            <sz val="9"/>
            <color indexed="81"/>
            <rFont val="Tahoma"/>
            <family val="2"/>
          </rPr>
          <t xml:space="preserve">
paid off loan, so balance is zero - changing this to a 0</t>
        </r>
      </text>
    </comment>
    <comment ref="AW125" authorId="0" shapeId="0">
      <text>
        <r>
          <rPr>
            <b/>
            <sz val="9"/>
            <color indexed="81"/>
            <rFont val="Tahoma"/>
            <family val="2"/>
          </rPr>
          <t>Madeline Baron:</t>
        </r>
        <r>
          <rPr>
            <sz val="9"/>
            <color indexed="81"/>
            <rFont val="Tahoma"/>
            <family val="2"/>
          </rPr>
          <t xml:space="preserve">
paid off loan, so balance is zero - changing this to a 0</t>
        </r>
      </text>
    </comment>
    <comment ref="U159" authorId="0" shapeId="0">
      <text>
        <r>
          <rPr>
            <b/>
            <sz val="9"/>
            <color indexed="81"/>
            <rFont val="Tahoma"/>
            <family val="2"/>
          </rPr>
          <t>Madeline Baron:</t>
        </r>
        <r>
          <rPr>
            <sz val="9"/>
            <color indexed="81"/>
            <rFont val="Tahoma"/>
            <family val="2"/>
          </rPr>
          <t xml:space="preserve">
Property is currently in transition, but Roanna said she believes there were 48 PBRA units through HF in 2015</t>
        </r>
      </text>
    </comment>
  </commentList>
</comments>
</file>

<file path=xl/connections.xml><?xml version="1.0" encoding="utf-8"?>
<connections xmlns="http://schemas.openxmlformats.org/spreadsheetml/2006/main">
  <connection id="1"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MMTSPS_All_Data" type="102" refreshedVersion="6" minRefreshableVersion="5">
    <extLst>
      <ext xmlns:x15="http://schemas.microsoft.com/office/spreadsheetml/2010/11/main" uri="{DE250136-89BD-433C-8126-D09CA5730AF9}">
        <x15:connection id="MMTSPS_All_Data">
          <x15:rangePr sourceName="_xlcn.WorksheetConnection_MMTSPS_All_Data1"/>
        </x15:connection>
      </ext>
    </extLst>
  </connection>
</connections>
</file>

<file path=xl/sharedStrings.xml><?xml version="1.0" encoding="utf-8"?>
<sst xmlns="http://schemas.openxmlformats.org/spreadsheetml/2006/main" count="1072" uniqueCount="107">
  <si>
    <t>Total Units</t>
  </si>
  <si>
    <t>Age Since Most Recent Const.</t>
  </si>
  <si>
    <t>County</t>
  </si>
  <si>
    <t>SROs</t>
  </si>
  <si>
    <t>0 - Bedroom</t>
  </si>
  <si>
    <t>1 - Bedroom</t>
  </si>
  <si>
    <t>2 - Bedroom</t>
  </si>
  <si>
    <t>3 - Bedroom</t>
  </si>
  <si>
    <t>4 - Bedroom</t>
  </si>
  <si>
    <t>Bedroom density</t>
  </si>
  <si>
    <t>Multnomah</t>
  </si>
  <si>
    <t>n/a</t>
  </si>
  <si>
    <t>Marion</t>
  </si>
  <si>
    <t>Lane</t>
  </si>
  <si>
    <t>Washington</t>
  </si>
  <si>
    <t>Jackson</t>
  </si>
  <si>
    <t>RD</t>
  </si>
  <si>
    <t>Josephine</t>
  </si>
  <si>
    <t>Deschutes</t>
  </si>
  <si>
    <t>Jefferson</t>
  </si>
  <si>
    <t>Crook</t>
  </si>
  <si>
    <t>Benton</t>
  </si>
  <si>
    <t>Linn</t>
  </si>
  <si>
    <t>A</t>
  </si>
  <si>
    <t>Balance of State</t>
  </si>
  <si>
    <t>Washington County</t>
  </si>
  <si>
    <t>Columbia</t>
  </si>
  <si>
    <t>Portland/Multnomah County</t>
  </si>
  <si>
    <t>Clackamas</t>
  </si>
  <si>
    <t>Clackamas County</t>
  </si>
  <si>
    <t>Wasco</t>
  </si>
  <si>
    <t>Hood River</t>
  </si>
  <si>
    <t>Skamania</t>
  </si>
  <si>
    <t>Klickitat</t>
  </si>
  <si>
    <t>Sherman</t>
  </si>
  <si>
    <t>Polk</t>
  </si>
  <si>
    <t>Salem/Kaiser</t>
  </si>
  <si>
    <t>Douglas</t>
  </si>
  <si>
    <t>Curry</t>
  </si>
  <si>
    <t>Coos</t>
  </si>
  <si>
    <t>Umatilla</t>
  </si>
  <si>
    <t>Harney</t>
  </si>
  <si>
    <t>Eugene/Springfield</t>
  </si>
  <si>
    <t>HUD</t>
  </si>
  <si>
    <t>3-tier location</t>
  </si>
  <si>
    <t>PDX tri-County Area</t>
  </si>
  <si>
    <t>Portland MSA</t>
  </si>
  <si>
    <t>Other Metro Area</t>
  </si>
  <si>
    <t>Rural Area</t>
  </si>
  <si>
    <t>Economic Occupancy</t>
  </si>
  <si>
    <t>Hard Debt per unit</t>
  </si>
  <si>
    <t>Total Debt per unit</t>
  </si>
  <si>
    <t>Utilities per unit</t>
  </si>
  <si>
    <t>Assumptions &amp; Caveats</t>
  </si>
  <si>
    <t>Bedroom densities are a weighted average of the total number of bedrooms over the total number of units, assuming Studios are 0.75 bedrooms and SROs are 0.5 bedrooms.</t>
  </si>
  <si>
    <t xml:space="preserve">For properties with related party debt, we are assuming the GP won't foreclose on the property if a payment is missed, and are thus treating that debt as soft debt. </t>
  </si>
  <si>
    <t>For unique operating cost line items, such as Manager's Unit, Turnover, Elevator, or Security, if the property is identified as having these costs, but the cost was not separated out in 2014, we recorded $0 and assumed that the cost is included in another line item.</t>
  </si>
  <si>
    <t xml:space="preserve">If a property has not paid real estate taxes in the past three years, we assumed it is not subject to real estate taxes and recorded $0 for these costs. </t>
  </si>
  <si>
    <t>When rent restrictions were given as a range, we chose the maximum restriction.</t>
  </si>
  <si>
    <t>C1 property financials are for calendar or fiscal year 2014</t>
  </si>
  <si>
    <t>C2 property financials are for calendar or fiscal year 2015</t>
  </si>
  <si>
    <t>Commercial income is included in debt coverage ratios</t>
  </si>
  <si>
    <t>Property rent restrictions do not take into consideration project based subsidies</t>
  </si>
  <si>
    <t>Operating Expense Data - Years</t>
  </si>
  <si>
    <t>Data Availability and outliers</t>
  </si>
  <si>
    <t>Rent Restriction information</t>
  </si>
  <si>
    <t>Capital Needs and Replacement Reserves</t>
  </si>
  <si>
    <t>Debt information</t>
  </si>
  <si>
    <t>Other formulas used</t>
  </si>
  <si>
    <t>LIHTC</t>
  </si>
  <si>
    <t xml:space="preserve">Rent Category Total % </t>
  </si>
  <si>
    <t>Elderly %</t>
  </si>
  <si>
    <t>Family %</t>
  </si>
  <si>
    <t>ADF %</t>
  </si>
  <si>
    <t>CMI %</t>
  </si>
  <si>
    <t>Dev Disabled %</t>
  </si>
  <si>
    <t>Prev. Homeless %</t>
  </si>
  <si>
    <t>Other %</t>
  </si>
  <si>
    <t>Total Special Needs %</t>
  </si>
  <si>
    <t>Operations &amp; Maintenance per unit</t>
  </si>
  <si>
    <t>Weighted Average Rent Rest.</t>
  </si>
  <si>
    <t>PJ</t>
  </si>
  <si>
    <t>HOME/CDBG</t>
  </si>
  <si>
    <t>Cap Needs w/in 10 yr per unit</t>
  </si>
  <si>
    <t>Admin &amp; Fees per unit</t>
  </si>
  <si>
    <t>Total Set Asides</t>
  </si>
  <si>
    <t>Age Since Original Construction</t>
  </si>
  <si>
    <t>Units per Building</t>
  </si>
  <si>
    <t>Taxes, Insurance &amp; Other Expenses per unit</t>
  </si>
  <si>
    <t>Net Operating Income per unit</t>
  </si>
  <si>
    <t>Effective Gross Income per unit</t>
  </si>
  <si>
    <t>a</t>
  </si>
  <si>
    <t>Net Cash Flow per unit</t>
  </si>
  <si>
    <t>Expense to Revenue Ratio</t>
  </si>
  <si>
    <t>Hard Debt DCR</t>
  </si>
  <si>
    <t>Total units with PBRA</t>
  </si>
  <si>
    <t>PBRA Units as a % of Total</t>
  </si>
  <si>
    <t>% Units with Rent &lt; 30% AMI</t>
  </si>
  <si>
    <t>% Units with Rent 31-50% AMI</t>
  </si>
  <si>
    <t>% Units with Rent 51-60% AMI</t>
  </si>
  <si>
    <t>% Units with Rent &gt; 60% AMI</t>
  </si>
  <si>
    <t>Property has Hard Debt</t>
  </si>
  <si>
    <t>Deposits to Replacement Reserves per Unit</t>
  </si>
  <si>
    <t>Management Costs Per Unit</t>
  </si>
  <si>
    <t>Total Operating Expenses per Unit</t>
  </si>
  <si>
    <t xml:space="preserve">Only 101 properties had Capital Needs Estimates, which varied depending on the type of report we received. </t>
  </si>
  <si>
    <t>Repairs and maintenance expenses exclude reserve-eligible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</si>
</sst>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
    <numFmt numFmtId="166" formatCode="0.000"/>
  </numFmts>
  <fonts count="8"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1"/>
      <name val="Calibri"/>
      <family val="2"/>
      <scheme val="minor"/>
    </font>
    <font>
      <sz val="9"/>
      <color indexed="81"/>
      <name val="Tahoma"/>
      <family val="2"/>
    </font>
    <font>
      <b/>
      <sz val="9"/>
      <color indexed="81"/>
      <name val="Tahoma"/>
      <family val="2"/>
    </font>
    <font>
      <sz val="11"/>
      <name val="Calibri"/>
      <family val="2"/>
      <scheme val="minor"/>
    </font>
  </fonts>
  <fills count="10">
    <fill>
      <patternFill patternType="none"/>
    </fill>
    <fill>
      <patternFill patternType="gray125"/>
    </fill>
    <fill>
      <patternFill patternType="solid">
        <fgColor theme="9"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rgb="FFCC66FF"/>
        <bgColor indexed="64"/>
      </patternFill>
    </fill>
    <fill>
      <patternFill patternType="solid">
        <fgColor rgb="FF00B0F0"/>
        <bgColor indexed="64"/>
      </patternFill>
    </fill>
  </fills>
  <borders count="2">
    <border>
      <left/>
      <right/>
      <top/>
      <bottom/>
      <diagonal/>
    </border>
    <border>
      <left/>
      <right/>
      <top/>
      <bottom style="thin">
        <color indexed="64"/>
      </bottom>
      <diagonal/>
    </border>
  </borders>
  <cellStyleXfs count="2">
    <xf numFmtId="0" fontId="0" fillId="0" borderId="0"/>
    <xf numFmtId="9" fontId="1" fillId="0" borderId="0" applyFont="0" applyFill="0" applyBorder="0" applyAlignment="0" applyProtection="0"/>
  </cellStyleXfs>
  <cellXfs count="47">
    <xf numFmtId="0" fontId="0" fillId="0" borderId="0" xfId="0"/>
    <xf numFmtId="0" fontId="0" fillId="0" borderId="0" xfId="0" applyBorder="1"/>
    <xf numFmtId="0" fontId="0" fillId="0" borderId="0" xfId="0" applyBorder="1" applyAlignment="1">
      <alignment horizontal="center"/>
    </xf>
    <xf numFmtId="0" fontId="0" fillId="0" borderId="0" xfId="0" applyFont="1" applyBorder="1" applyAlignment="1">
      <alignment horizontal="center"/>
    </xf>
    <xf numFmtId="3" fontId="0" fillId="0" borderId="0" xfId="0" applyNumberFormat="1" applyFont="1" applyBorder="1" applyAlignment="1">
      <alignment horizontal="right"/>
    </xf>
    <xf numFmtId="0" fontId="0" fillId="0" borderId="0" xfId="0" applyFont="1" applyFill="1" applyBorder="1" applyAlignment="1">
      <alignment horizontal="center"/>
    </xf>
    <xf numFmtId="0" fontId="0" fillId="0" borderId="0" xfId="0" applyFont="1" applyBorder="1" applyAlignment="1">
      <alignment horizontal="right"/>
    </xf>
    <xf numFmtId="0" fontId="0" fillId="0" borderId="0" xfId="0" applyFont="1" applyBorder="1" applyAlignment="1">
      <alignment horizontal="left"/>
    </xf>
    <xf numFmtId="1" fontId="0" fillId="0" borderId="0" xfId="0" applyNumberFormat="1" applyFont="1" applyBorder="1" applyAlignment="1">
      <alignment horizontal="right"/>
    </xf>
    <xf numFmtId="0" fontId="0" fillId="0" borderId="0" xfId="0" applyFont="1" applyFill="1" applyBorder="1" applyAlignment="1">
      <alignment horizontal="right"/>
    </xf>
    <xf numFmtId="0" fontId="3" fillId="0" borderId="0" xfId="0" applyFont="1" applyFill="1" applyBorder="1" applyAlignment="1">
      <alignment horizontal="center"/>
    </xf>
    <xf numFmtId="164" fontId="0" fillId="0" borderId="0" xfId="0" applyNumberFormat="1" applyFont="1" applyFill="1" applyBorder="1" applyAlignment="1">
      <alignment horizontal="right"/>
    </xf>
    <xf numFmtId="3" fontId="0" fillId="0" borderId="0" xfId="0" applyNumberFormat="1" applyFont="1" applyFill="1" applyBorder="1" applyAlignment="1">
      <alignment horizontal="right"/>
    </xf>
    <xf numFmtId="1" fontId="0" fillId="0" borderId="0" xfId="0" applyNumberFormat="1" applyFont="1" applyFill="1" applyBorder="1" applyAlignment="1">
      <alignment horizontal="right"/>
    </xf>
    <xf numFmtId="2" fontId="0" fillId="0" borderId="0" xfId="0" applyNumberFormat="1" applyFont="1" applyFill="1" applyBorder="1" applyAlignment="1">
      <alignment horizontal="right"/>
    </xf>
    <xf numFmtId="0" fontId="0" fillId="0" borderId="0" xfId="0" applyFill="1" applyBorder="1"/>
    <xf numFmtId="0" fontId="4" fillId="6" borderId="0"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4" fillId="4" borderId="0"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0" fillId="0" borderId="0" xfId="0" applyBorder="1" applyAlignment="1">
      <alignment horizontal="center" vertical="center" wrapText="1"/>
    </xf>
    <xf numFmtId="0" fontId="3" fillId="0" borderId="1" xfId="0" applyFont="1" applyBorder="1"/>
    <xf numFmtId="165" fontId="0" fillId="7" borderId="0" xfId="1" applyNumberFormat="1" applyFont="1" applyFill="1" applyBorder="1" applyAlignment="1">
      <alignment horizontal="right"/>
    </xf>
    <xf numFmtId="3" fontId="0" fillId="0" borderId="0" xfId="0" applyNumberFormat="1" applyBorder="1"/>
    <xf numFmtId="2" fontId="0" fillId="7" borderId="0" xfId="0" applyNumberFormat="1" applyFont="1" applyFill="1" applyBorder="1" applyAlignment="1">
      <alignment horizontal="right"/>
    </xf>
    <xf numFmtId="0" fontId="4" fillId="8" borderId="0" xfId="0" applyFont="1" applyFill="1" applyBorder="1" applyAlignment="1">
      <alignment horizontal="center" vertical="center" wrapText="1"/>
    </xf>
    <xf numFmtId="3" fontId="0" fillId="0" borderId="0" xfId="0" applyNumberFormat="1" applyFont="1" applyFill="1" applyBorder="1" applyAlignment="1">
      <alignment horizontal="left"/>
    </xf>
    <xf numFmtId="0" fontId="0" fillId="0" borderId="0" xfId="0" applyAlignment="1">
      <alignment horizontal="left" indent="1"/>
    </xf>
    <xf numFmtId="0" fontId="0" fillId="0" borderId="0" xfId="0" applyFill="1" applyAlignment="1">
      <alignment horizontal="left" indent="1"/>
    </xf>
    <xf numFmtId="0" fontId="7" fillId="0" borderId="0" xfId="0" applyFont="1" applyAlignment="1">
      <alignment horizontal="left" indent="1"/>
    </xf>
    <xf numFmtId="0" fontId="0" fillId="0" borderId="0" xfId="0" quotePrefix="1" applyFill="1" applyAlignment="1">
      <alignment horizontal="left" indent="1"/>
    </xf>
    <xf numFmtId="0" fontId="2" fillId="0" borderId="0" xfId="0" applyFont="1" applyFill="1" applyAlignment="1">
      <alignment horizontal="left" indent="1"/>
    </xf>
    <xf numFmtId="0" fontId="3" fillId="0" borderId="0" xfId="0" applyFont="1" applyBorder="1"/>
    <xf numFmtId="0" fontId="3" fillId="0" borderId="0" xfId="0" applyFont="1"/>
    <xf numFmtId="0" fontId="0" fillId="0" borderId="0" xfId="0" applyFont="1" applyBorder="1"/>
    <xf numFmtId="165" fontId="0" fillId="0" borderId="0" xfId="1" applyNumberFormat="1" applyFont="1" applyBorder="1"/>
    <xf numFmtId="0" fontId="0" fillId="0" borderId="0" xfId="0" quotePrefix="1" applyBorder="1"/>
    <xf numFmtId="166" fontId="0" fillId="0" borderId="0" xfId="0" applyNumberFormat="1" applyBorder="1"/>
    <xf numFmtId="0" fontId="7" fillId="0" borderId="0" xfId="0" applyFont="1" applyFill="1" applyAlignment="1">
      <alignment horizontal="left" indent="1"/>
    </xf>
    <xf numFmtId="0" fontId="2" fillId="0" borderId="0" xfId="0" applyFont="1" applyBorder="1" applyAlignment="1">
      <alignment horizontal="right"/>
    </xf>
    <xf numFmtId="2" fontId="0" fillId="0" borderId="0" xfId="1" applyNumberFormat="1" applyFont="1" applyFill="1" applyBorder="1" applyAlignment="1">
      <alignment horizontal="right"/>
    </xf>
    <xf numFmtId="165" fontId="0" fillId="0" borderId="0" xfId="1" applyNumberFormat="1" applyFont="1" applyFill="1" applyBorder="1" applyAlignment="1">
      <alignment horizontal="right"/>
    </xf>
    <xf numFmtId="0" fontId="4" fillId="9" borderId="0" xfId="0" applyFont="1" applyFill="1" applyBorder="1" applyAlignment="1">
      <alignment horizontal="center" vertical="center" wrapText="1"/>
    </xf>
    <xf numFmtId="165" fontId="0" fillId="0" borderId="0" xfId="1" applyNumberFormat="1" applyFont="1" applyBorder="1" applyAlignment="1">
      <alignment horizontal="right"/>
    </xf>
    <xf numFmtId="2" fontId="2" fillId="0" borderId="0" xfId="0" applyNumberFormat="1" applyFont="1" applyFill="1" applyBorder="1" applyAlignment="1">
      <alignment horizontal="right"/>
    </xf>
    <xf numFmtId="0" fontId="3" fillId="0" borderId="0" xfId="0" applyFont="1" applyBorder="1" applyAlignment="1">
      <alignment horizontal="center"/>
    </xf>
  </cellXfs>
  <cellStyles count="2">
    <cellStyle name="Normal" xfId="0" builtinId="0"/>
    <cellStyle name="Percent" xfId="1" builtinId="5"/>
  </cellStyles>
  <dxfs count="111">
    <dxf>
      <font>
        <b val="0"/>
        <i val="0"/>
        <strike val="0"/>
        <condense val="0"/>
        <extend val="0"/>
        <outline val="0"/>
        <shadow val="0"/>
        <u val="none"/>
        <vertAlign val="baseline"/>
        <sz val="11"/>
        <color theme="1"/>
        <name val="Calibri"/>
        <family val="2"/>
        <scheme val="minor"/>
      </font>
      <numFmt numFmtId="3" formatCode="#,##0"/>
      <alignment horizontal="right" vertical="bottom" textRotation="0" wrapText="0" indent="0" justifyLastLine="0" shrinkToFit="0" readingOrder="0"/>
      <border diagonalUp="0" diagonalDown="0" outline="0">
        <left/>
        <right/>
        <top/>
        <bottom/>
      </border>
    </dxf>
    <dxf>
      <font>
        <strike val="0"/>
        <outline val="0"/>
        <shadow val="0"/>
        <u val="none"/>
        <vertAlign val="baseline"/>
        <sz val="11"/>
        <color theme="1"/>
        <name val="Calibri"/>
        <family val="2"/>
        <scheme val="minor"/>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2" formatCode="0.00"/>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 formatCode="#,##0"/>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 formatCode="#,##0"/>
      <alignment horizontal="right" vertical="bottom" textRotation="0" wrapText="0" indent="0" justifyLastLine="0" shrinkToFit="0" readingOrder="0"/>
      <border diagonalUp="0" diagonalDown="0" outline="0">
        <left/>
        <right/>
        <top/>
        <bottom/>
      </border>
    </dxf>
    <dxf>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right" vertical="bottom" textRotation="0" wrapText="0" indent="0" justifyLastLine="0" shrinkToFit="0" readingOrder="0"/>
      <border diagonalUp="0" diagonalDown="0" outline="0">
        <left/>
        <right/>
        <top/>
        <bottom/>
      </border>
    </dxf>
    <dxf>
      <font>
        <strike val="0"/>
        <outline val="0"/>
        <shadow val="0"/>
        <u val="none"/>
        <vertAlign val="baseline"/>
        <sz val="11"/>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 formatCode="#,##0"/>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 formatCode="#,##0"/>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 formatCode="#,##0"/>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 formatCode="#,##0"/>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 formatCode="#,##0"/>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 formatCode="#,##0"/>
      <alignment horizontal="right" vertical="bottom" textRotation="0" wrapText="0" indent="0" justifyLastLine="0" shrinkToFit="0" readingOrder="0"/>
      <border diagonalUp="0" diagonalDown="0" outline="0">
        <left/>
        <right/>
        <top/>
        <bottom/>
      </border>
    </dxf>
    <dxf>
      <font>
        <strike val="0"/>
        <outline val="0"/>
        <shadow val="0"/>
        <u val="none"/>
        <vertAlign val="baseline"/>
        <sz val="11"/>
        <color theme="1"/>
        <name val="Calibri"/>
        <family val="2"/>
        <scheme val="minor"/>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 formatCode="#,##0"/>
      <alignment horizontal="right" vertical="bottom" textRotation="0" wrapText="0" indent="0" justifyLastLine="0" shrinkToFit="0" readingOrder="0"/>
      <border diagonalUp="0" diagonalDown="0" outline="0">
        <left/>
        <right/>
        <top/>
        <bottom/>
      </border>
    </dxf>
    <dxf>
      <font>
        <strike val="0"/>
        <outline val="0"/>
        <shadow val="0"/>
        <u val="none"/>
        <vertAlign val="baseline"/>
        <sz val="11"/>
        <color theme="1"/>
        <name val="Calibri"/>
        <family val="2"/>
        <scheme val="minor"/>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 formatCode="#,##0"/>
      <alignment horizontal="right" vertical="bottom" textRotation="0" wrapText="0" indent="0" justifyLastLine="0" shrinkToFit="0" readingOrder="0"/>
      <border diagonalUp="0" diagonalDown="0" outline="0">
        <left/>
        <right/>
        <top/>
        <bottom/>
      </border>
    </dxf>
    <dxf>
      <font>
        <strike val="0"/>
        <outline val="0"/>
        <shadow val="0"/>
        <u val="none"/>
        <vertAlign val="baseline"/>
        <sz val="11"/>
        <color theme="1"/>
        <name val="Calibri"/>
        <family val="2"/>
        <scheme val="minor"/>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 formatCode="#,##0"/>
      <alignment horizontal="right" vertical="bottom" textRotation="0" wrapText="0" indent="0" justifyLastLine="0" shrinkToFit="0" readingOrder="0"/>
      <border diagonalUp="0" diagonalDown="0" outline="0">
        <left/>
        <right/>
        <top/>
        <bottom/>
      </border>
    </dxf>
    <dxf>
      <font>
        <strike val="0"/>
        <outline val="0"/>
        <shadow val="0"/>
        <u val="none"/>
        <vertAlign val="baseline"/>
        <sz val="11"/>
        <color theme="1"/>
        <name val="Calibri"/>
        <family val="2"/>
        <scheme val="minor"/>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2" formatCode="0.00"/>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 formatCode="#,##0"/>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2" formatCode="0.00"/>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numFmt numFmtId="2" formatCode="0.00"/>
      <fill>
        <patternFill patternType="solid">
          <fgColor indexed="64"/>
          <bgColor theme="0" tint="-0.14999847407452621"/>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2" formatCode="0.00"/>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numFmt numFmtId="2" formatCode="0.00"/>
      <fill>
        <patternFill patternType="solid">
          <fgColor indexed="64"/>
          <bgColor theme="0" tint="-0.14999847407452621"/>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2" formatCode="0.00"/>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2" formatCode="0.00"/>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2" formatCode="0.00"/>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2" formatCode="0.00"/>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2" formatCode="0.00"/>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2" formatCode="0.00"/>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2" formatCode="0.00"/>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2" formatCode="0.00"/>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numFmt numFmtId="2" formatCode="0.00"/>
      <fill>
        <patternFill patternType="solid">
          <fgColor indexed="64"/>
          <bgColor theme="0" tint="-0.14999847407452621"/>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2" formatCode="0.00"/>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numFmt numFmtId="2" formatCode="0.00"/>
      <fill>
        <patternFill patternType="solid">
          <fgColor indexed="64"/>
          <bgColor theme="0" tint="-0.14999847407452621"/>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2" formatCode="0.00"/>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2" formatCode="0.00"/>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2" formatCode="0.00"/>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2" formatCode="0.00"/>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0.0"/>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numFmt numFmtId="165" formatCode="0.0%"/>
      <fill>
        <patternFill patternType="solid">
          <fgColor indexed="64"/>
          <bgColor theme="0" tint="-0.14999847407452621"/>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2" formatCode="0.00"/>
      <alignment horizontal="right" vertical="bottom" textRotation="0" wrapText="0" indent="0" justifyLastLine="0" shrinkToFit="0" readingOrder="0"/>
      <border diagonalUp="0" diagonalDown="0" outline="0">
        <left/>
        <right/>
        <top/>
        <bottom/>
      </border>
    </dxf>
    <dxf>
      <font>
        <strike val="0"/>
        <outline val="0"/>
        <shadow val="0"/>
        <u val="none"/>
        <vertAlign val="baseline"/>
        <sz val="11"/>
        <color theme="1"/>
        <name val="Calibri"/>
        <family val="2"/>
        <scheme val="minor"/>
      </font>
      <numFmt numFmtId="2" formatCode="0.00"/>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right" vertical="bottom" textRotation="0" wrapText="0" indent="0" justifyLastLine="0" shrinkToFit="0" readingOrder="0"/>
      <border diagonalUp="0" diagonalDown="0" outline="0">
        <left/>
        <right/>
        <top/>
        <bottom/>
      </border>
    </dxf>
    <dxf>
      <font>
        <strike val="0"/>
        <outline val="0"/>
        <shadow val="0"/>
        <u val="none"/>
        <vertAlign val="baseline"/>
        <sz val="11"/>
        <color theme="1"/>
        <name val="Calibri"/>
        <family val="2"/>
        <scheme val="minor"/>
      </font>
      <numFmt numFmtId="1" formatCode="0"/>
      <fill>
        <patternFill patternType="solid">
          <fgColor indexed="64"/>
          <bgColor theme="0" tint="-0.14999847407452621"/>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right" vertical="bottom" textRotation="0" wrapText="0" indent="0" justifyLastLine="0" shrinkToFit="0" readingOrder="0"/>
      <border diagonalUp="0" diagonalDown="0" outline="0">
        <left/>
        <right/>
        <top/>
        <bottom/>
      </border>
    </dxf>
    <dxf>
      <font>
        <strike val="0"/>
        <outline val="0"/>
        <shadow val="0"/>
        <u val="none"/>
        <vertAlign val="baseline"/>
        <sz val="11"/>
        <color theme="1"/>
        <name val="Calibri"/>
        <family val="2"/>
        <scheme val="minor"/>
      </font>
      <numFmt numFmtId="1" formatCode="0"/>
      <fill>
        <patternFill patternType="solid">
          <fgColor indexed="64"/>
          <bgColor theme="0" tint="-0.14999847407452621"/>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right" vertical="bottom" textRotation="0" wrapText="0" indent="0" justifyLastLine="0" shrinkToFit="0" readingOrder="0"/>
      <border diagonalUp="0" diagonalDown="0" outline="0">
        <left/>
        <right/>
        <top/>
        <bottom/>
      </border>
    </dxf>
    <dxf>
      <font>
        <strike val="0"/>
        <outline val="0"/>
        <shadow val="0"/>
        <u val="none"/>
        <vertAlign val="baseline"/>
        <sz val="11"/>
        <color theme="1"/>
        <name val="Calibri"/>
        <family val="2"/>
        <scheme val="minor"/>
      </font>
      <numFmt numFmtId="1" formatCode="0"/>
      <fill>
        <patternFill patternType="solid">
          <fgColor indexed="64"/>
          <bgColor theme="0" tint="-0.14999847407452621"/>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right" vertical="bottom" textRotation="0" wrapText="0" indent="0" justifyLastLine="0" shrinkToFit="0" readingOrder="0"/>
      <border diagonalUp="0" diagonalDown="0" outline="0">
        <left/>
        <right/>
        <top/>
        <bottom/>
      </border>
    </dxf>
    <dxf>
      <font>
        <strike val="0"/>
        <outline val="0"/>
        <shadow val="0"/>
        <u val="none"/>
        <vertAlign val="baseline"/>
        <sz val="11"/>
        <color theme="1"/>
        <name val="Calibri"/>
        <family val="2"/>
        <scheme val="minor"/>
      </font>
      <numFmt numFmtId="1" formatCode="0"/>
      <fill>
        <patternFill patternType="solid">
          <fgColor indexed="64"/>
          <bgColor theme="0" tint="-0.14999847407452621"/>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right" vertical="bottom" textRotation="0" wrapText="0" indent="0" justifyLastLine="0" shrinkToFit="0" readingOrder="0"/>
      <border diagonalUp="0" diagonalDown="0" outline="0">
        <left/>
        <right/>
        <top/>
        <bottom/>
      </border>
    </dxf>
    <dxf>
      <font>
        <strike val="0"/>
        <outline val="0"/>
        <shadow val="0"/>
        <u val="none"/>
        <vertAlign val="baseline"/>
        <sz val="11"/>
        <color theme="1"/>
        <name val="Calibri"/>
        <family val="2"/>
        <scheme val="minor"/>
      </font>
      <numFmt numFmtId="1" formatCode="0"/>
      <fill>
        <patternFill patternType="solid">
          <fgColor indexed="64"/>
          <bgColor theme="0" tint="-0.14999847407452621"/>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right" vertical="bottom" textRotation="0" wrapText="0" indent="0" justifyLastLine="0" shrinkToFit="0" readingOrder="0"/>
      <border diagonalUp="0" diagonalDown="0" outline="0">
        <left/>
        <right/>
        <top/>
        <bottom/>
      </border>
    </dxf>
    <dxf>
      <font>
        <strike val="0"/>
        <outline val="0"/>
        <shadow val="0"/>
        <u val="none"/>
        <vertAlign val="baseline"/>
        <sz val="11"/>
        <color theme="1"/>
        <name val="Calibri"/>
        <family val="2"/>
        <scheme val="minor"/>
      </font>
      <numFmt numFmtId="1" formatCode="0"/>
      <fill>
        <patternFill patternType="solid">
          <fgColor indexed="64"/>
          <bgColor theme="0" tint="-0.14999847407452621"/>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 formatCode="#,##0"/>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4" formatCode="0.0"/>
      <alignment horizontal="right" vertical="bottom" textRotation="0" wrapText="0" indent="0" justifyLastLine="0" shrinkToFit="0" readingOrder="0"/>
      <border diagonalUp="0" diagonalDown="0" outline="0">
        <left/>
        <right/>
        <top/>
        <bottom/>
      </border>
    </dxf>
    <dxf>
      <font>
        <strike val="0"/>
        <outline val="0"/>
        <shadow val="0"/>
        <u val="none"/>
        <vertAlign val="baseline"/>
        <sz val="11"/>
        <color theme="1"/>
        <name val="Calibri"/>
        <family val="2"/>
        <scheme val="minor"/>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2" formatCode="0.00"/>
      <alignment horizontal="right" vertical="bottom" textRotation="0" wrapText="0" indent="0" justifyLastLine="0" shrinkToFit="0" readingOrder="0"/>
      <border diagonalUp="0" diagonalDown="0" outline="0">
        <left/>
        <right/>
        <top/>
        <bottom/>
      </border>
    </dxf>
    <dxf>
      <font>
        <strike val="0"/>
        <outline val="0"/>
        <shadow val="0"/>
        <u val="none"/>
        <vertAlign val="baseline"/>
        <sz val="11"/>
        <color theme="1"/>
        <name val="Calibri"/>
        <family val="2"/>
        <scheme val="minor"/>
      </font>
      <numFmt numFmtId="1"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 formatCode="0"/>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numFmt numFmtId="0" formatCode="Genera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2" formatCode="0.00"/>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border diagonalUp="0" diagonalDown="0" outline="0">
        <left/>
        <right/>
        <top/>
        <bottom/>
      </border>
    </dxf>
    <dxf>
      <font>
        <strike val="0"/>
        <outline val="0"/>
        <shadow val="0"/>
        <u val="none"/>
        <vertAlign val="baseline"/>
        <sz val="11"/>
        <color theme="1"/>
        <name val="Calibri"/>
        <family val="2"/>
        <scheme val="minor"/>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border diagonalUp="0" diagonalDown="0" outline="0">
        <left/>
        <right/>
        <top/>
        <bottom/>
      </border>
    </dxf>
    <dxf>
      <font>
        <strike val="0"/>
        <outline val="0"/>
        <shadow val="0"/>
        <u val="none"/>
        <vertAlign val="baseline"/>
        <sz val="11"/>
        <color theme="1"/>
        <name val="Calibri"/>
        <family val="2"/>
        <scheme val="minor"/>
      </font>
      <alignment horizontal="left" vertical="bottom" textRotation="0" wrapText="0" indent="0" justifyLastLine="0" shrinkToFit="0" readingOrder="0"/>
    </dxf>
    <dxf>
      <font>
        <b/>
        <i val="0"/>
        <strike val="0"/>
        <condense val="0"/>
        <extend val="0"/>
        <outline val="0"/>
        <shadow val="0"/>
        <u val="none"/>
        <vertAlign val="baseline"/>
        <sz val="11"/>
        <color theme="1"/>
        <name val="Calibri"/>
        <family val="2"/>
        <scheme val="minor"/>
      </font>
      <numFmt numFmtId="167" formatCode="_(* #,##0_);_(* \(#,##0\);_(* &quot;-&quot;??_);_(@_)"/>
      <alignment horizontal="center" vertical="bottom" textRotation="0" wrapText="0" indent="0" justifyLastLine="0" shrinkToFit="0" readingOrder="0"/>
      <border diagonalUp="0" diagonalDown="0" outline="0">
        <left/>
        <right/>
        <top/>
        <bottom/>
      </border>
    </dxf>
    <dxf>
      <font>
        <b/>
        <strike val="0"/>
        <outline val="0"/>
        <shadow val="0"/>
        <u val="none"/>
        <vertAlign val="baseline"/>
        <sz val="11"/>
        <color theme="1"/>
        <name val="Calibri"/>
        <family val="2"/>
        <scheme val="minor"/>
      </font>
      <alignment horizontal="center" vertical="bottom" textRotation="0" wrapText="0" indent="0" justifyLastLine="0" shrinkToFit="0" readingOrder="0"/>
    </dxf>
    <dxf>
      <font>
        <strike val="0"/>
        <outline val="0"/>
        <shadow val="0"/>
        <u val="none"/>
        <vertAlign val="baseline"/>
        <sz val="11"/>
        <color theme="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11"/>
        <color auto="1"/>
        <name val="Calibri"/>
        <family val="2"/>
        <scheme val="minor"/>
      </font>
      <fill>
        <patternFill patternType="solid">
          <fgColor indexed="64"/>
          <bgColor theme="4" tint="0.59999389629810485"/>
        </patternFill>
      </fill>
      <alignment horizontal="center" vertical="center"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66FF"/>
      <color rgb="FF00CC66"/>
      <color rgb="FFFFFF99"/>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theme" Target="theme/theme1.xml"/><Relationship Id="rId7" Type="http://schemas.openxmlformats.org/officeDocument/2006/relationships/powerPivotData" Target="model/item.data"/><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3.xml"/><Relationship Id="rId5" Type="http://schemas.openxmlformats.org/officeDocument/2006/relationships/styles" Target="styles.xml"/><Relationship Id="rId10" Type="http://schemas.openxmlformats.org/officeDocument/2006/relationships/customXml" Target="../customXml/item2.xml"/><Relationship Id="rId4" Type="http://schemas.openxmlformats.org/officeDocument/2006/relationships/connections" Target="connections.xml"/><Relationship Id="rId9" Type="http://schemas.openxmlformats.org/officeDocument/2006/relationships/customXml" Target="../customXml/item1.xml"/></Relationships>
</file>

<file path=xl/tables/table1.xml><?xml version="1.0" encoding="utf-8"?>
<table xmlns="http://schemas.openxmlformats.org/spreadsheetml/2006/main" id="3" name="MMTSPS_All_Data" displayName="MMTSPS_All_Data" ref="A5:BA246" totalsRowShown="0" headerRowDxfId="107" dataDxfId="106">
  <autoFilter ref="A5:BA246"/>
  <tableColumns count="53">
    <tableColumn id="6" name="Total Units" dataDxfId="105" totalsRowDxfId="104"/>
    <tableColumn id="22" name="County" dataDxfId="103" totalsRowDxfId="102"/>
    <tableColumn id="23" name="PJ" dataDxfId="101" totalsRowDxfId="100"/>
    <tableColumn id="10" name="3-tier location" dataDxfId="99" totalsRowDxfId="98"/>
    <tableColumn id="13" name="PDX tri-County Area" dataDxfId="97" totalsRowDxfId="96"/>
    <tableColumn id="218" name="LIHTC" dataDxfId="95" totalsRowDxfId="94"/>
    <tableColumn id="220" name="RD" dataDxfId="93" totalsRowDxfId="92"/>
    <tableColumn id="219" name="HUD" dataDxfId="91" totalsRowDxfId="90"/>
    <tableColumn id="221" name="HOME/CDBG" dataDxfId="89" totalsRowDxfId="88"/>
    <tableColumn id="14" name="Age Since Original Construction" dataDxfId="87" totalsRowDxfId="86"/>
    <tableColumn id="9" name="Age Since Most Recent Const." dataDxfId="85" totalsRowDxfId="84"/>
    <tableColumn id="12" name="Units per Building" dataDxfId="83" totalsRowDxfId="82"/>
    <tableColumn id="104" name="Cap Needs w/in 10 yr per unit" dataDxfId="81" totalsRowDxfId="80"/>
    <tableColumn id="26" name="SROs" dataDxfId="79" totalsRowDxfId="78"/>
    <tableColumn id="27" name="0 - Bedroom" dataDxfId="77" totalsRowDxfId="76"/>
    <tableColumn id="28" name="1 - Bedroom" dataDxfId="75" totalsRowDxfId="74"/>
    <tableColumn id="29" name="2 - Bedroom" dataDxfId="73" totalsRowDxfId="72"/>
    <tableColumn id="30" name="3 - Bedroom" dataDxfId="71" totalsRowDxfId="70"/>
    <tableColumn id="31" name="4 - Bedroom" dataDxfId="69" totalsRowDxfId="68"/>
    <tableColumn id="32" name="Bedroom density" dataDxfId="67" totalsRowDxfId="66">
      <calculatedColumnFormula>IFERROR((MMTSPS_All_Data[[#This Row],[SROs]]*0.5+MMTSPS_All_Data[[#This Row],[0 - Bedroom]]*0.75+MMTSPS_All_Data[[#This Row],[1 - Bedroom]]*1+MMTSPS_All_Data[[#This Row],[2 - Bedroom]]*2+MMTSPS_All_Data[[#This Row],[3 - Bedroom]]*3+MMTSPS_All_Data[[#This Row],[4 - Bedroom]]*4)/SUM(MMTSPS_All_Data[[#This Row],[SROs]:[4 - Bedroom]]),"err")</calculatedColumnFormula>
    </tableColumn>
    <tableColumn id="227" name="Total units with PBRA" dataDxfId="65" totalsRowDxfId="64"/>
    <tableColumn id="185" name="PBRA Units as a % of Total" dataDxfId="63" totalsRowDxfId="62" dataCellStyle="Percent">
      <calculatedColumnFormula>IFERROR(MMTSPS_All_Data[[#This Row],[Total units with PBRA]]/MMTSPS_All_Data[[#This Row],[Total Units]],"Err")</calculatedColumnFormula>
    </tableColumn>
    <tableColumn id="159" name="% Units with Rent &lt; 30% AMI" dataDxfId="61" totalsRowDxfId="60" dataCellStyle="Percent"/>
    <tableColumn id="157" name="% Units with Rent 31-50% AMI" dataDxfId="59" totalsRowDxfId="58"/>
    <tableColumn id="83" name="% Units with Rent 51-60% AMI" dataDxfId="57" totalsRowDxfId="56"/>
    <tableColumn id="64" name="% Units with Rent &gt; 60% AMI" dataDxfId="55" totalsRowDxfId="54"/>
    <tableColumn id="15" name="Rent Category Total % " dataDxfId="53" totalsRowDxfId="52">
      <calculatedColumnFormula>SUM(MMTSPS_All_Data[[#This Row],[% Units with Rent &lt; 30% AMI]:[% Units with Rent &gt; 60% AMI]])</calculatedColumnFormula>
    </tableColumn>
    <tableColumn id="199" name="Weighted Average Rent Rest." dataDxfId="51" totalsRowDxfId="50">
      <calculatedColumnFormula>IF(MMTSPS_All_Data[[#This Row],[Rent Category Total % ]]="A","n/a",MMTSPS_All_Data[[#This Row],[% Units with Rent &lt; 30% AMI]]*0.3+MMTSPS_All_Data[[#This Row],[% Units with Rent 31-50% AMI]]*0.5+MMTSPS_All_Data[[#This Row],[% Units with Rent 51-60% AMI]]*0.6+MMTSPS_All_Data[[#This Row],[% Units with Rent &gt; 60% AMI]]*0.8)</calculatedColumnFormula>
    </tableColumn>
    <tableColumn id="178" name="Family %" dataDxfId="49" totalsRowDxfId="48"/>
    <tableColumn id="177" name="Elderly %" dataDxfId="47" totalsRowDxfId="46"/>
    <tableColumn id="166" name="Other %" dataDxfId="45" totalsRowDxfId="44"/>
    <tableColumn id="176" name="ADF %" dataDxfId="43" totalsRowDxfId="42"/>
    <tableColumn id="173" name="CMI %" dataDxfId="41" totalsRowDxfId="40"/>
    <tableColumn id="171" name="Prev. Homeless %" dataDxfId="39" totalsRowDxfId="38"/>
    <tableColumn id="167" name="Dev Disabled %" dataDxfId="37" totalsRowDxfId="36"/>
    <tableColumn id="165" name="Total Special Needs %" dataDxfId="35" totalsRowDxfId="34">
      <calculatedColumnFormula>SUM(MMTSPS_All_Data[[#This Row],[ADF %]:[Dev Disabled %]])</calculatedColumnFormula>
    </tableColumn>
    <tableColumn id="226" name="Total Set Asides" dataDxfId="33" totalsRowDxfId="32">
      <calculatedColumnFormula>SUM(MMTSPS_All_Data[[#This Row],[Family %]:[Dev Disabled %]])</calculatedColumnFormula>
    </tableColumn>
    <tableColumn id="85" name="Effective Gross Income per unit" dataDxfId="31" totalsRowDxfId="30"/>
    <tableColumn id="153" name="Economic Occupancy" dataDxfId="29" totalsRowDxfId="28" dataCellStyle="Percent"/>
    <tableColumn id="130" name="Management Costs Per Unit" dataDxfId="27" totalsRowDxfId="26" dataCellStyle="Percent"/>
    <tableColumn id="132" name="Admin &amp; Fees per unit" dataDxfId="25" totalsRowDxfId="24" dataCellStyle="Percent"/>
    <tableColumn id="144" name="Utilities per unit" dataDxfId="23" totalsRowDxfId="22" dataCellStyle="Percent"/>
    <tableColumn id="146" name="Operations &amp; Maintenance per unit" dataDxfId="21" totalsRowDxfId="20" dataCellStyle="Percent"/>
    <tableColumn id="61" name="Taxes, Insurance &amp; Other Expenses per unit" dataDxfId="19" totalsRowDxfId="18" dataCellStyle="Percent"/>
    <tableColumn id="240" name="Deposits to Replacement Reserves per Unit" dataDxfId="17" totalsRowDxfId="16" dataCellStyle="Percent"/>
    <tableColumn id="24" name="Total Operating Expenses per Unit" dataDxfId="15" totalsRowDxfId="14" dataCellStyle="Percent"/>
    <tableColumn id="90" name="Expense to Revenue Ratio" dataDxfId="13" totalsRowDxfId="12" dataCellStyle="Percent"/>
    <tableColumn id="84" name="Net Operating Income per unit" dataDxfId="11" totalsRowDxfId="10"/>
    <tableColumn id="91" name="Property has Hard Debt" dataDxfId="9" totalsRowDxfId="8"/>
    <tableColumn id="124" name="Hard Debt per unit" dataDxfId="7" totalsRowDxfId="6"/>
    <tableColumn id="89" name="Net Cash Flow per unit" dataDxfId="5" totalsRowDxfId="4"/>
    <tableColumn id="164" name="Hard Debt DCR" dataDxfId="3" totalsRowDxfId="2"/>
    <tableColumn id="125" name="Total Debt per unit" dataDxfId="1" totalsRowDxfId="0"/>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0"/>
  <sheetViews>
    <sheetView workbookViewId="0"/>
  </sheetViews>
  <sheetFormatPr defaultRowHeight="15" x14ac:dyDescent="0.25"/>
  <cols>
    <col min="1" max="1" width="22.7109375" customWidth="1"/>
    <col min="2" max="2" width="14.140625" bestFit="1" customWidth="1"/>
    <col min="3" max="3" width="14.140625" customWidth="1"/>
    <col min="4" max="4" width="25.28515625" bestFit="1" customWidth="1"/>
    <col min="5" max="5" width="13.7109375" bestFit="1" customWidth="1"/>
    <col min="6" max="6" width="25.28515625" bestFit="1" customWidth="1"/>
  </cols>
  <sheetData>
    <row r="1" spans="1:2" x14ac:dyDescent="0.25">
      <c r="A1" s="22" t="s">
        <v>53</v>
      </c>
    </row>
    <row r="2" spans="1:2" x14ac:dyDescent="0.25">
      <c r="A2" s="33" t="s">
        <v>63</v>
      </c>
    </row>
    <row r="3" spans="1:2" x14ac:dyDescent="0.25">
      <c r="B3" s="28" t="s">
        <v>59</v>
      </c>
    </row>
    <row r="4" spans="1:2" x14ac:dyDescent="0.25">
      <c r="B4" s="28" t="s">
        <v>60</v>
      </c>
    </row>
    <row r="5" spans="1:2" x14ac:dyDescent="0.25">
      <c r="A5" s="34" t="s">
        <v>64</v>
      </c>
      <c r="B5" s="28"/>
    </row>
    <row r="6" spans="1:2" x14ac:dyDescent="0.25">
      <c r="B6" s="30" t="s">
        <v>56</v>
      </c>
    </row>
    <row r="7" spans="1:2" x14ac:dyDescent="0.25">
      <c r="B7" s="30" t="s">
        <v>57</v>
      </c>
    </row>
    <row r="8" spans="1:2" x14ac:dyDescent="0.25">
      <c r="B8" s="29" t="s">
        <v>106</v>
      </c>
    </row>
    <row r="9" spans="1:2" x14ac:dyDescent="0.25">
      <c r="A9" s="34" t="s">
        <v>67</v>
      </c>
    </row>
    <row r="10" spans="1:2" x14ac:dyDescent="0.25">
      <c r="B10" s="28" t="s">
        <v>55</v>
      </c>
    </row>
    <row r="11" spans="1:2" x14ac:dyDescent="0.25">
      <c r="B11" s="29" t="s">
        <v>61</v>
      </c>
    </row>
    <row r="12" spans="1:2" x14ac:dyDescent="0.25">
      <c r="A12" s="34" t="s">
        <v>65</v>
      </c>
      <c r="B12" s="28"/>
    </row>
    <row r="13" spans="1:2" x14ac:dyDescent="0.25">
      <c r="B13" s="28" t="s">
        <v>58</v>
      </c>
    </row>
    <row r="14" spans="1:2" x14ac:dyDescent="0.25">
      <c r="B14" s="39" t="s">
        <v>62</v>
      </c>
    </row>
    <row r="15" spans="1:2" x14ac:dyDescent="0.25">
      <c r="A15" s="34" t="s">
        <v>66</v>
      </c>
    </row>
    <row r="16" spans="1:2" x14ac:dyDescent="0.25">
      <c r="B16" s="29" t="s">
        <v>105</v>
      </c>
    </row>
    <row r="17" spans="1:2" x14ac:dyDescent="0.25">
      <c r="A17" s="34" t="s">
        <v>68</v>
      </c>
    </row>
    <row r="18" spans="1:2" x14ac:dyDescent="0.25">
      <c r="B18" s="28" t="s">
        <v>54</v>
      </c>
    </row>
    <row r="19" spans="1:2" x14ac:dyDescent="0.25">
      <c r="B19" s="32"/>
    </row>
    <row r="20" spans="1:2" x14ac:dyDescent="0.25">
      <c r="A20" s="34"/>
      <c r="B20" s="31"/>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A248"/>
  <sheetViews>
    <sheetView showGridLines="0" tabSelected="1" zoomScale="85" zoomScaleNormal="85" workbookViewId="0">
      <pane xSplit="1" ySplit="5" topLeftCell="B6" activePane="bottomRight" state="frozen"/>
      <selection pane="topRight" activeCell="G1" sqref="G1"/>
      <selection pane="bottomLeft" activeCell="A7" sqref="A7"/>
      <selection pane="bottomRight" activeCell="B6" sqref="B6"/>
    </sheetView>
  </sheetViews>
  <sheetFormatPr defaultRowHeight="15" x14ac:dyDescent="0.25"/>
  <cols>
    <col min="1" max="1" width="10.7109375" style="1" customWidth="1"/>
    <col min="2" max="2" width="12.28515625" style="1" bestFit="1" customWidth="1"/>
    <col min="3" max="3" width="27.5703125" style="1" bestFit="1" customWidth="1"/>
    <col min="4" max="4" width="18.140625" style="1" bestFit="1" customWidth="1"/>
    <col min="5" max="5" width="13.42578125" style="1" customWidth="1"/>
    <col min="6" max="6" width="13.85546875" style="1" customWidth="1"/>
    <col min="7" max="7" width="12.140625" style="24" customWidth="1"/>
    <col min="8" max="8" width="11.5703125" style="24" customWidth="1"/>
    <col min="9" max="9" width="15.7109375" style="24" customWidth="1"/>
    <col min="10" max="10" width="16.140625" style="1" customWidth="1"/>
    <col min="11" max="11" width="16.85546875" style="1" customWidth="1"/>
    <col min="12" max="12" width="9.140625" style="1" customWidth="1"/>
    <col min="13" max="13" width="14.28515625" style="1" customWidth="1"/>
    <col min="14" max="17" width="11.28515625" style="1" customWidth="1"/>
    <col min="18" max="23" width="10.5703125" style="1" customWidth="1"/>
    <col min="24" max="32" width="9.7109375" style="1" customWidth="1"/>
    <col min="33" max="33" width="8.42578125" style="2" customWidth="1"/>
    <col min="35" max="37" width="8.42578125" style="2" customWidth="1"/>
    <col min="38" max="38" width="13" style="1" customWidth="1"/>
    <col min="39" max="39" width="12.42578125" style="1" customWidth="1"/>
    <col min="40" max="42" width="14" style="1" customWidth="1"/>
    <col min="43" max="43" width="12.140625" style="1" customWidth="1"/>
    <col min="44" max="44" width="16.42578125" style="1" customWidth="1"/>
    <col min="45" max="45" width="15.85546875" style="1" customWidth="1"/>
    <col min="46" max="46" width="20.42578125" style="1" customWidth="1"/>
    <col min="47" max="50" width="13.85546875" style="1" customWidth="1"/>
    <col min="51" max="51" width="16.5703125" style="1" customWidth="1"/>
    <col min="52" max="53" width="14.28515625" style="1" customWidth="1"/>
    <col min="54" max="54" width="17.7109375" style="1" customWidth="1"/>
    <col min="55" max="16384" width="9.140625" style="1"/>
  </cols>
  <sheetData>
    <row r="1" spans="1:53" x14ac:dyDescent="0.25">
      <c r="L1" s="36"/>
      <c r="AH1" s="2"/>
      <c r="AL1" s="15"/>
    </row>
    <row r="2" spans="1:53" x14ac:dyDescent="0.25">
      <c r="AH2" s="2"/>
    </row>
    <row r="3" spans="1:53" x14ac:dyDescent="0.25">
      <c r="Y3" s="37"/>
      <c r="AH3" s="2"/>
    </row>
    <row r="4" spans="1:53" x14ac:dyDescent="0.25">
      <c r="AH4" s="2"/>
    </row>
    <row r="5" spans="1:53" s="21" customFormat="1" ht="73.5" customHeight="1" x14ac:dyDescent="0.25">
      <c r="A5" s="19" t="s">
        <v>0</v>
      </c>
      <c r="B5" s="19" t="s">
        <v>2</v>
      </c>
      <c r="C5" s="19" t="s">
        <v>81</v>
      </c>
      <c r="D5" s="19" t="s">
        <v>44</v>
      </c>
      <c r="E5" s="19" t="s">
        <v>45</v>
      </c>
      <c r="F5" s="16" t="s">
        <v>69</v>
      </c>
      <c r="G5" s="16" t="s">
        <v>16</v>
      </c>
      <c r="H5" s="16" t="s">
        <v>43</v>
      </c>
      <c r="I5" s="16" t="s">
        <v>82</v>
      </c>
      <c r="J5" s="20" t="s">
        <v>86</v>
      </c>
      <c r="K5" s="20" t="s">
        <v>1</v>
      </c>
      <c r="L5" s="20" t="s">
        <v>87</v>
      </c>
      <c r="M5" s="20" t="s">
        <v>83</v>
      </c>
      <c r="N5" s="18" t="s">
        <v>3</v>
      </c>
      <c r="O5" s="18" t="s">
        <v>4</v>
      </c>
      <c r="P5" s="18" t="s">
        <v>5</v>
      </c>
      <c r="Q5" s="18" t="s">
        <v>6</v>
      </c>
      <c r="R5" s="18" t="s">
        <v>7</v>
      </c>
      <c r="S5" s="18" t="s">
        <v>8</v>
      </c>
      <c r="T5" s="18" t="s">
        <v>9</v>
      </c>
      <c r="U5" s="26" t="s">
        <v>95</v>
      </c>
      <c r="V5" s="26" t="s">
        <v>96</v>
      </c>
      <c r="W5" s="17" t="s">
        <v>97</v>
      </c>
      <c r="X5" s="17" t="s">
        <v>98</v>
      </c>
      <c r="Y5" s="17" t="s">
        <v>99</v>
      </c>
      <c r="Z5" s="17" t="s">
        <v>100</v>
      </c>
      <c r="AA5" s="17" t="s">
        <v>70</v>
      </c>
      <c r="AB5" s="17" t="s">
        <v>80</v>
      </c>
      <c r="AC5" s="20" t="s">
        <v>72</v>
      </c>
      <c r="AD5" s="20" t="s">
        <v>71</v>
      </c>
      <c r="AE5" s="20" t="s">
        <v>77</v>
      </c>
      <c r="AF5" s="20" t="s">
        <v>73</v>
      </c>
      <c r="AG5" s="20" t="s">
        <v>74</v>
      </c>
      <c r="AH5" s="20" t="s">
        <v>76</v>
      </c>
      <c r="AI5" s="20" t="s">
        <v>75</v>
      </c>
      <c r="AJ5" s="20" t="s">
        <v>78</v>
      </c>
      <c r="AK5" s="20" t="s">
        <v>85</v>
      </c>
      <c r="AL5" s="43" t="s">
        <v>90</v>
      </c>
      <c r="AM5" s="43" t="s">
        <v>49</v>
      </c>
      <c r="AN5" s="43" t="s">
        <v>103</v>
      </c>
      <c r="AO5" s="43" t="s">
        <v>84</v>
      </c>
      <c r="AP5" s="43" t="s">
        <v>52</v>
      </c>
      <c r="AQ5" s="43" t="s">
        <v>79</v>
      </c>
      <c r="AR5" s="43" t="s">
        <v>88</v>
      </c>
      <c r="AS5" s="43" t="s">
        <v>102</v>
      </c>
      <c r="AT5" s="43" t="s">
        <v>104</v>
      </c>
      <c r="AU5" s="43" t="s">
        <v>93</v>
      </c>
      <c r="AV5" s="43" t="s">
        <v>89</v>
      </c>
      <c r="AW5" s="43" t="s">
        <v>101</v>
      </c>
      <c r="AX5" s="43" t="s">
        <v>50</v>
      </c>
      <c r="AY5" s="43" t="s">
        <v>92</v>
      </c>
      <c r="AZ5" s="43" t="s">
        <v>94</v>
      </c>
      <c r="BA5" s="43" t="s">
        <v>51</v>
      </c>
    </row>
    <row r="6" spans="1:53" ht="15" customHeight="1" x14ac:dyDescent="0.25">
      <c r="A6" s="46">
        <v>82</v>
      </c>
      <c r="B6" s="7" t="s">
        <v>15</v>
      </c>
      <c r="C6" s="7" t="s">
        <v>24</v>
      </c>
      <c r="D6" s="7" t="s">
        <v>48</v>
      </c>
      <c r="E6" s="3">
        <v>0</v>
      </c>
      <c r="F6" s="3">
        <v>0</v>
      </c>
      <c r="G6" s="3">
        <v>0</v>
      </c>
      <c r="H6" s="3">
        <v>1</v>
      </c>
      <c r="I6" s="3">
        <v>0</v>
      </c>
      <c r="J6" s="6">
        <v>21</v>
      </c>
      <c r="K6" s="9">
        <v>3</v>
      </c>
      <c r="L6" s="11">
        <v>5.8571428571428568</v>
      </c>
      <c r="M6" s="12" t="s">
        <v>11</v>
      </c>
      <c r="N6" s="6">
        <v>0</v>
      </c>
      <c r="O6" s="6">
        <v>0</v>
      </c>
      <c r="P6" s="6">
        <v>0</v>
      </c>
      <c r="Q6" s="6">
        <v>21</v>
      </c>
      <c r="R6" s="6">
        <v>40</v>
      </c>
      <c r="S6" s="6">
        <v>21</v>
      </c>
      <c r="T6" s="25">
        <f>IFERROR((MMTSPS_All_Data[[#This Row],[SROs]]*0.5+MMTSPS_All_Data[[#This Row],[0 - Bedroom]]*0.75+MMTSPS_All_Data[[#This Row],[1 - Bedroom]]*1+MMTSPS_All_Data[[#This Row],[2 - Bedroom]]*2+MMTSPS_All_Data[[#This Row],[3 - Bedroom]]*3+MMTSPS_All_Data[[#This Row],[4 - Bedroom]]*4)/SUM(MMTSPS_All_Data[[#This Row],[SROs]:[4 - Bedroom]]),"err")</f>
        <v>3</v>
      </c>
      <c r="U6" s="9">
        <v>0</v>
      </c>
      <c r="V6" s="23">
        <f>IFERROR(MMTSPS_All_Data[[#This Row],[Total units with PBRA]]/MMTSPS_All_Data[[#This Row],[Total Units]],"Err")</f>
        <v>0</v>
      </c>
      <c r="W6" s="41">
        <v>0</v>
      </c>
      <c r="X6" s="14">
        <v>3.6585365853658534E-2</v>
      </c>
      <c r="Y6" s="14">
        <v>0.95121951219512191</v>
      </c>
      <c r="Z6" s="14">
        <v>0</v>
      </c>
      <c r="AA6" s="25">
        <f>SUM(MMTSPS_All_Data[[#This Row],[% Units with Rent &lt; 30% AMI]:[% Units with Rent &gt; 60% AMI]])</f>
        <v>0.98780487804878048</v>
      </c>
      <c r="AB6" s="25">
        <f>IF(MMTSPS_All_Data[[#This Row],[Rent Category Total % ]]="A","n/a",MMTSPS_All_Data[[#This Row],[% Units with Rent &lt; 30% AMI]]*0.3+MMTSPS_All_Data[[#This Row],[% Units with Rent 31-50% AMI]]*0.5+MMTSPS_All_Data[[#This Row],[% Units with Rent 51-60% AMI]]*0.6+MMTSPS_All_Data[[#This Row],[% Units with Rent &gt; 60% AMI]]*0.8)</f>
        <v>0.58902439024390241</v>
      </c>
      <c r="AC6" s="14">
        <v>0.98780487804878048</v>
      </c>
      <c r="AD6" s="14">
        <v>0</v>
      </c>
      <c r="AE6" s="14">
        <v>0</v>
      </c>
      <c r="AF6" s="14">
        <v>0</v>
      </c>
      <c r="AG6" s="14">
        <v>0</v>
      </c>
      <c r="AH6" s="14">
        <v>0</v>
      </c>
      <c r="AI6" s="14">
        <v>0</v>
      </c>
      <c r="AJ6" s="25">
        <f>SUM(MMTSPS_All_Data[[#This Row],[ADF %]:[Dev Disabled %]])</f>
        <v>0</v>
      </c>
      <c r="AK6" s="25">
        <f>SUM(MMTSPS_All_Data[[#This Row],[Family %]:[Dev Disabled %]])</f>
        <v>0.98780487804878048</v>
      </c>
      <c r="AL6" s="4">
        <v>7594.1097560975613</v>
      </c>
      <c r="AM6" s="42">
        <v>0.97330152796904712</v>
      </c>
      <c r="AN6" s="12">
        <v>1150.6219512195121</v>
      </c>
      <c r="AO6" s="12">
        <v>313.79268292682929</v>
      </c>
      <c r="AP6" s="12">
        <v>836.57317073170736</v>
      </c>
      <c r="AQ6" s="12">
        <v>2092.9268292682927</v>
      </c>
      <c r="AR6" s="12">
        <v>219.17073170731706</v>
      </c>
      <c r="AS6" s="12">
        <v>442.97560975609758</v>
      </c>
      <c r="AT6" s="12">
        <v>5056.0609756097565</v>
      </c>
      <c r="AU6" s="44">
        <v>0.66578718743827447</v>
      </c>
      <c r="AV6" s="4">
        <v>2538.0487804878048</v>
      </c>
      <c r="AW6" s="6">
        <v>1</v>
      </c>
      <c r="AX6" s="12">
        <v>33476.829268292684</v>
      </c>
      <c r="AY6" s="4">
        <v>296.84146341463412</v>
      </c>
      <c r="AZ6" s="14">
        <v>1.1324471239913156</v>
      </c>
      <c r="BA6" s="12">
        <v>39609.768292682929</v>
      </c>
    </row>
    <row r="7" spans="1:53" ht="15" customHeight="1" x14ac:dyDescent="0.25">
      <c r="A7" s="46">
        <v>8</v>
      </c>
      <c r="B7" s="7" t="s">
        <v>15</v>
      </c>
      <c r="C7" s="7" t="s">
        <v>24</v>
      </c>
      <c r="D7" s="7" t="s">
        <v>48</v>
      </c>
      <c r="E7" s="3">
        <v>0</v>
      </c>
      <c r="F7" s="3">
        <v>0</v>
      </c>
      <c r="G7" s="3">
        <v>0</v>
      </c>
      <c r="H7" s="3">
        <v>0</v>
      </c>
      <c r="I7" s="3">
        <v>1</v>
      </c>
      <c r="J7" s="6">
        <v>25</v>
      </c>
      <c r="K7" s="9">
        <v>24</v>
      </c>
      <c r="L7" s="11">
        <v>4</v>
      </c>
      <c r="M7" s="12">
        <v>8743</v>
      </c>
      <c r="N7" s="6">
        <v>0</v>
      </c>
      <c r="O7" s="6">
        <v>0</v>
      </c>
      <c r="P7" s="6">
        <v>6</v>
      </c>
      <c r="Q7" s="6">
        <v>2</v>
      </c>
      <c r="R7" s="6">
        <v>0</v>
      </c>
      <c r="S7" s="6">
        <v>0</v>
      </c>
      <c r="T7" s="25">
        <f>IFERROR((MMTSPS_All_Data[[#This Row],[SROs]]*0.5+MMTSPS_All_Data[[#This Row],[0 - Bedroom]]*0.75+MMTSPS_All_Data[[#This Row],[1 - Bedroom]]*1+MMTSPS_All_Data[[#This Row],[2 - Bedroom]]*2+MMTSPS_All_Data[[#This Row],[3 - Bedroom]]*3+MMTSPS_All_Data[[#This Row],[4 - Bedroom]]*4)/SUM(MMTSPS_All_Data[[#This Row],[SROs]:[4 - Bedroom]]),"err")</f>
        <v>1.25</v>
      </c>
      <c r="U7" s="9">
        <v>0</v>
      </c>
      <c r="V7" s="23">
        <f>IFERROR(MMTSPS_All_Data[[#This Row],[Total units with PBRA]]/MMTSPS_All_Data[[#This Row],[Total Units]],"Err")</f>
        <v>0</v>
      </c>
      <c r="W7" s="41">
        <v>0</v>
      </c>
      <c r="X7" s="14">
        <v>1</v>
      </c>
      <c r="Y7" s="14">
        <v>0</v>
      </c>
      <c r="Z7" s="14">
        <v>0</v>
      </c>
      <c r="AA7" s="25">
        <f>SUM(MMTSPS_All_Data[[#This Row],[% Units with Rent &lt; 30% AMI]:[% Units with Rent &gt; 60% AMI]])</f>
        <v>1</v>
      </c>
      <c r="AB7" s="25">
        <f>IF(MMTSPS_All_Data[[#This Row],[Rent Category Total % ]]="A","n/a",MMTSPS_All_Data[[#This Row],[% Units with Rent &lt; 30% AMI]]*0.3+MMTSPS_All_Data[[#This Row],[% Units with Rent 31-50% AMI]]*0.5+MMTSPS_All_Data[[#This Row],[% Units with Rent 51-60% AMI]]*0.6+MMTSPS_All_Data[[#This Row],[% Units with Rent &gt; 60% AMI]]*0.8)</f>
        <v>0.5</v>
      </c>
      <c r="AC7" s="14">
        <v>0</v>
      </c>
      <c r="AD7" s="14">
        <v>0</v>
      </c>
      <c r="AE7" s="14">
        <v>0</v>
      </c>
      <c r="AF7" s="14">
        <v>0</v>
      </c>
      <c r="AG7" s="14">
        <v>1</v>
      </c>
      <c r="AH7" s="14">
        <v>0</v>
      </c>
      <c r="AI7" s="14">
        <v>0</v>
      </c>
      <c r="AJ7" s="25">
        <f>SUM(MMTSPS_All_Data[[#This Row],[ADF %]:[Dev Disabled %]])</f>
        <v>1</v>
      </c>
      <c r="AK7" s="25">
        <f>SUM(MMTSPS_All_Data[[#This Row],[Family %]:[Dev Disabled %]])</f>
        <v>1</v>
      </c>
      <c r="AL7" s="4">
        <v>4501.375</v>
      </c>
      <c r="AM7" s="42">
        <v>0.99501718213058421</v>
      </c>
      <c r="AN7" s="12">
        <v>630.375</v>
      </c>
      <c r="AO7" s="12">
        <v>50.25</v>
      </c>
      <c r="AP7" s="12">
        <v>646.25</v>
      </c>
      <c r="AQ7" s="12">
        <v>670.125</v>
      </c>
      <c r="AR7" s="12">
        <v>183</v>
      </c>
      <c r="AS7" s="12">
        <v>375</v>
      </c>
      <c r="AT7" s="12">
        <v>2555</v>
      </c>
      <c r="AU7" s="44">
        <v>0.56760434311738084</v>
      </c>
      <c r="AV7" s="4">
        <v>1946.375</v>
      </c>
      <c r="AW7" s="6">
        <v>0</v>
      </c>
      <c r="AX7" s="12" t="s">
        <v>11</v>
      </c>
      <c r="AY7" s="4">
        <v>1946.375</v>
      </c>
      <c r="AZ7" s="14" t="s">
        <v>11</v>
      </c>
      <c r="BA7" s="12" t="s">
        <v>11</v>
      </c>
    </row>
    <row r="8" spans="1:53" ht="15" customHeight="1" x14ac:dyDescent="0.25">
      <c r="A8" s="46">
        <v>52</v>
      </c>
      <c r="B8" s="7" t="s">
        <v>15</v>
      </c>
      <c r="C8" s="7" t="s">
        <v>24</v>
      </c>
      <c r="D8" s="7" t="s">
        <v>48</v>
      </c>
      <c r="E8" s="3">
        <v>0</v>
      </c>
      <c r="F8" s="3">
        <v>1</v>
      </c>
      <c r="G8" s="3">
        <v>0</v>
      </c>
      <c r="H8" s="3">
        <v>0</v>
      </c>
      <c r="I8" s="3">
        <v>0</v>
      </c>
      <c r="J8" s="6">
        <v>44</v>
      </c>
      <c r="K8" s="9">
        <v>8</v>
      </c>
      <c r="L8" s="11">
        <v>5.7777777777777777</v>
      </c>
      <c r="M8" s="12">
        <v>4203</v>
      </c>
      <c r="N8" s="6">
        <v>0</v>
      </c>
      <c r="O8" s="6">
        <v>16</v>
      </c>
      <c r="P8" s="6">
        <v>36</v>
      </c>
      <c r="Q8" s="6">
        <v>0</v>
      </c>
      <c r="R8" s="6">
        <v>0</v>
      </c>
      <c r="S8" s="6">
        <v>0</v>
      </c>
      <c r="T8" s="25">
        <f>IFERROR((MMTSPS_All_Data[[#This Row],[SROs]]*0.5+MMTSPS_All_Data[[#This Row],[0 - Bedroom]]*0.75+MMTSPS_All_Data[[#This Row],[1 - Bedroom]]*1+MMTSPS_All_Data[[#This Row],[2 - Bedroom]]*2+MMTSPS_All_Data[[#This Row],[3 - Bedroom]]*3+MMTSPS_All_Data[[#This Row],[4 - Bedroom]]*4)/SUM(MMTSPS_All_Data[[#This Row],[SROs]:[4 - Bedroom]]),"err")</f>
        <v>0.92307692307692313</v>
      </c>
      <c r="U8" s="9">
        <v>50</v>
      </c>
      <c r="V8" s="23">
        <f>IFERROR(MMTSPS_All_Data[[#This Row],[Total units with PBRA]]/MMTSPS_All_Data[[#This Row],[Total Units]],"Err")</f>
        <v>0.96153846153846156</v>
      </c>
      <c r="W8" s="41">
        <v>0</v>
      </c>
      <c r="X8" s="14">
        <v>0.96153846153846156</v>
      </c>
      <c r="Y8" s="14">
        <v>0</v>
      </c>
      <c r="Z8" s="14">
        <v>0</v>
      </c>
      <c r="AA8" s="25">
        <f>SUM(MMTSPS_All_Data[[#This Row],[% Units with Rent &lt; 30% AMI]:[% Units with Rent &gt; 60% AMI]])</f>
        <v>0.96153846153846156</v>
      </c>
      <c r="AB8" s="25">
        <f>IF(MMTSPS_All_Data[[#This Row],[Rent Category Total % ]]="A","n/a",MMTSPS_All_Data[[#This Row],[% Units with Rent &lt; 30% AMI]]*0.3+MMTSPS_All_Data[[#This Row],[% Units with Rent 31-50% AMI]]*0.5+MMTSPS_All_Data[[#This Row],[% Units with Rent 51-60% AMI]]*0.6+MMTSPS_All_Data[[#This Row],[% Units with Rent &gt; 60% AMI]]*0.8)</f>
        <v>0.48076923076923078</v>
      </c>
      <c r="AC8" s="14">
        <v>0</v>
      </c>
      <c r="AD8" s="14">
        <v>0.96153846153846156</v>
      </c>
      <c r="AE8" s="14">
        <v>0</v>
      </c>
      <c r="AF8" s="14">
        <v>0</v>
      </c>
      <c r="AG8" s="14">
        <v>0</v>
      </c>
      <c r="AH8" s="14">
        <v>0</v>
      </c>
      <c r="AI8" s="14">
        <v>0</v>
      </c>
      <c r="AJ8" s="25">
        <f>SUM(MMTSPS_All_Data[[#This Row],[ADF %]:[Dev Disabled %]])</f>
        <v>0</v>
      </c>
      <c r="AK8" s="25">
        <f>SUM(MMTSPS_All_Data[[#This Row],[Family %]:[Dev Disabled %]])</f>
        <v>0.96153846153846156</v>
      </c>
      <c r="AL8" s="4">
        <v>7376.1153846153848</v>
      </c>
      <c r="AM8" s="42">
        <v>0.97908560438042569</v>
      </c>
      <c r="AN8" s="12">
        <v>1871.9423076923076</v>
      </c>
      <c r="AO8" s="12">
        <v>692.53846153846155</v>
      </c>
      <c r="AP8" s="12">
        <v>590.46153846153845</v>
      </c>
      <c r="AQ8" s="12">
        <v>1480.3269230769231</v>
      </c>
      <c r="AR8" s="12">
        <v>299.86538461538464</v>
      </c>
      <c r="AS8" s="12">
        <v>334.57692307692309</v>
      </c>
      <c r="AT8" s="12">
        <v>5269.7115384615381</v>
      </c>
      <c r="AU8" s="44">
        <v>0.71442910850510222</v>
      </c>
      <c r="AV8" s="4">
        <v>2106.4038461538462</v>
      </c>
      <c r="AW8" s="6">
        <v>1</v>
      </c>
      <c r="AX8" s="12">
        <v>13009.346153846154</v>
      </c>
      <c r="AY8" s="4">
        <v>3.2692307692307692</v>
      </c>
      <c r="AZ8" s="14">
        <v>1.001554456260344</v>
      </c>
      <c r="BA8" s="12">
        <v>39152.480769230766</v>
      </c>
    </row>
    <row r="9" spans="1:53" ht="15" customHeight="1" x14ac:dyDescent="0.25">
      <c r="A9" s="46">
        <v>7</v>
      </c>
      <c r="B9" s="7" t="s">
        <v>15</v>
      </c>
      <c r="C9" s="7" t="s">
        <v>24</v>
      </c>
      <c r="D9" s="7" t="s">
        <v>48</v>
      </c>
      <c r="E9" s="3">
        <v>0</v>
      </c>
      <c r="F9" s="3">
        <v>0</v>
      </c>
      <c r="G9" s="3">
        <v>0</v>
      </c>
      <c r="H9" s="3">
        <v>0</v>
      </c>
      <c r="I9" s="3">
        <v>0</v>
      </c>
      <c r="J9" s="6">
        <v>20</v>
      </c>
      <c r="K9" s="9">
        <v>16</v>
      </c>
      <c r="L9" s="11">
        <v>3.5</v>
      </c>
      <c r="M9" s="12">
        <v>7401</v>
      </c>
      <c r="N9" s="6">
        <v>0</v>
      </c>
      <c r="O9" s="6">
        <v>0</v>
      </c>
      <c r="P9" s="6">
        <v>6</v>
      </c>
      <c r="Q9" s="6">
        <v>1</v>
      </c>
      <c r="R9" s="6">
        <v>0</v>
      </c>
      <c r="S9" s="6">
        <v>0</v>
      </c>
      <c r="T9" s="25">
        <f>IFERROR((MMTSPS_All_Data[[#This Row],[SROs]]*0.5+MMTSPS_All_Data[[#This Row],[0 - Bedroom]]*0.75+MMTSPS_All_Data[[#This Row],[1 - Bedroom]]*1+MMTSPS_All_Data[[#This Row],[2 - Bedroom]]*2+MMTSPS_All_Data[[#This Row],[3 - Bedroom]]*3+MMTSPS_All_Data[[#This Row],[4 - Bedroom]]*4)/SUM(MMTSPS_All_Data[[#This Row],[SROs]:[4 - Bedroom]]),"err")</f>
        <v>1.1428571428571428</v>
      </c>
      <c r="U9" s="9">
        <v>0</v>
      </c>
      <c r="V9" s="23">
        <f>IFERROR(MMTSPS_All_Data[[#This Row],[Total units with PBRA]]/MMTSPS_All_Data[[#This Row],[Total Units]],"Err")</f>
        <v>0</v>
      </c>
      <c r="W9" s="41">
        <v>0</v>
      </c>
      <c r="X9" s="14">
        <v>0</v>
      </c>
      <c r="Y9" s="14">
        <v>1</v>
      </c>
      <c r="Z9" s="14">
        <v>0</v>
      </c>
      <c r="AA9" s="25">
        <f>SUM(MMTSPS_All_Data[[#This Row],[% Units with Rent &lt; 30% AMI]:[% Units with Rent &gt; 60% AMI]])</f>
        <v>1</v>
      </c>
      <c r="AB9" s="25">
        <f>IF(MMTSPS_All_Data[[#This Row],[Rent Category Total % ]]="A","n/a",MMTSPS_All_Data[[#This Row],[% Units with Rent &lt; 30% AMI]]*0.3+MMTSPS_All_Data[[#This Row],[% Units with Rent 31-50% AMI]]*0.5+MMTSPS_All_Data[[#This Row],[% Units with Rent 51-60% AMI]]*0.6+MMTSPS_All_Data[[#This Row],[% Units with Rent &gt; 60% AMI]]*0.8)</f>
        <v>0.6</v>
      </c>
      <c r="AC9" s="14">
        <v>0</v>
      </c>
      <c r="AD9" s="14">
        <v>0</v>
      </c>
      <c r="AE9" s="14">
        <v>0</v>
      </c>
      <c r="AF9" s="14">
        <v>0</v>
      </c>
      <c r="AG9" s="14">
        <v>1</v>
      </c>
      <c r="AH9" s="14">
        <v>0</v>
      </c>
      <c r="AI9" s="14">
        <v>0</v>
      </c>
      <c r="AJ9" s="25">
        <f>SUM(MMTSPS_All_Data[[#This Row],[ADF %]:[Dev Disabled %]])</f>
        <v>1</v>
      </c>
      <c r="AK9" s="25">
        <f>SUM(MMTSPS_All_Data[[#This Row],[Family %]:[Dev Disabled %]])</f>
        <v>1</v>
      </c>
      <c r="AL9" s="4">
        <v>4296.5714285714284</v>
      </c>
      <c r="AM9" s="42">
        <v>0.99042695130086722</v>
      </c>
      <c r="AN9" s="12">
        <v>660.14285714285711</v>
      </c>
      <c r="AO9" s="12">
        <v>61</v>
      </c>
      <c r="AP9" s="12">
        <v>737</v>
      </c>
      <c r="AQ9" s="12">
        <v>966.42857142857144</v>
      </c>
      <c r="AR9" s="12">
        <v>139.57142857142858</v>
      </c>
      <c r="AS9" s="12">
        <v>375</v>
      </c>
      <c r="AT9" s="12">
        <v>2939.1428571428573</v>
      </c>
      <c r="AU9" s="44">
        <v>0.68406703019018489</v>
      </c>
      <c r="AV9" s="4">
        <v>1357.4285714285713</v>
      </c>
      <c r="AW9" s="6">
        <v>0</v>
      </c>
      <c r="AX9" s="12" t="s">
        <v>11</v>
      </c>
      <c r="AY9" s="4">
        <v>1357.4285714285713</v>
      </c>
      <c r="AZ9" s="14" t="s">
        <v>11</v>
      </c>
      <c r="BA9" s="12" t="s">
        <v>11</v>
      </c>
    </row>
    <row r="10" spans="1:53" s="35" customFormat="1" ht="15" customHeight="1" x14ac:dyDescent="0.25">
      <c r="A10" s="46">
        <v>8</v>
      </c>
      <c r="B10" s="7" t="s">
        <v>15</v>
      </c>
      <c r="C10" s="7" t="s">
        <v>24</v>
      </c>
      <c r="D10" s="7" t="s">
        <v>48</v>
      </c>
      <c r="E10" s="3">
        <v>0</v>
      </c>
      <c r="F10" s="3">
        <v>0</v>
      </c>
      <c r="G10" s="3">
        <v>0</v>
      </c>
      <c r="H10" s="3">
        <v>0</v>
      </c>
      <c r="I10" s="3">
        <v>0</v>
      </c>
      <c r="J10" s="6">
        <v>13</v>
      </c>
      <c r="K10" s="9">
        <v>12</v>
      </c>
      <c r="L10" s="11">
        <v>4</v>
      </c>
      <c r="M10" s="12">
        <v>7391</v>
      </c>
      <c r="N10" s="6">
        <v>0</v>
      </c>
      <c r="O10" s="6">
        <v>0</v>
      </c>
      <c r="P10" s="6">
        <v>7</v>
      </c>
      <c r="Q10" s="6">
        <v>0</v>
      </c>
      <c r="R10" s="6">
        <v>0</v>
      </c>
      <c r="S10" s="6">
        <v>1</v>
      </c>
      <c r="T10" s="25">
        <f>IFERROR((MMTSPS_All_Data[[#This Row],[SROs]]*0.5+MMTSPS_All_Data[[#This Row],[0 - Bedroom]]*0.75+MMTSPS_All_Data[[#This Row],[1 - Bedroom]]*1+MMTSPS_All_Data[[#This Row],[2 - Bedroom]]*2+MMTSPS_All_Data[[#This Row],[3 - Bedroom]]*3+MMTSPS_All_Data[[#This Row],[4 - Bedroom]]*4)/SUM(MMTSPS_All_Data[[#This Row],[SROs]:[4 - Bedroom]]),"err")</f>
        <v>1.375</v>
      </c>
      <c r="U10" s="9">
        <v>0</v>
      </c>
      <c r="V10" s="23">
        <f>IFERROR(MMTSPS_All_Data[[#This Row],[Total units with PBRA]]/MMTSPS_All_Data[[#This Row],[Total Units]],"Err")</f>
        <v>0</v>
      </c>
      <c r="W10" s="41">
        <v>0.125</v>
      </c>
      <c r="X10" s="14">
        <v>0.75</v>
      </c>
      <c r="Y10" s="14">
        <v>0</v>
      </c>
      <c r="Z10" s="14">
        <v>0</v>
      </c>
      <c r="AA10" s="25">
        <f>SUM(MMTSPS_All_Data[[#This Row],[% Units with Rent &lt; 30% AMI]:[% Units with Rent &gt; 60% AMI]])</f>
        <v>0.875</v>
      </c>
      <c r="AB10" s="25">
        <f>IF(MMTSPS_All_Data[[#This Row],[Rent Category Total % ]]="A","n/a",MMTSPS_All_Data[[#This Row],[% Units with Rent &lt; 30% AMI]]*0.3+MMTSPS_All_Data[[#This Row],[% Units with Rent 31-50% AMI]]*0.5+MMTSPS_All_Data[[#This Row],[% Units with Rent 51-60% AMI]]*0.6+MMTSPS_All_Data[[#This Row],[% Units with Rent &gt; 60% AMI]]*0.8)</f>
        <v>0.41249999999999998</v>
      </c>
      <c r="AC10" s="14">
        <v>0</v>
      </c>
      <c r="AD10" s="14">
        <v>0</v>
      </c>
      <c r="AE10" s="14">
        <v>0.125</v>
      </c>
      <c r="AF10" s="14">
        <v>0</v>
      </c>
      <c r="AG10" s="14">
        <v>0.875</v>
      </c>
      <c r="AH10" s="14">
        <v>0</v>
      </c>
      <c r="AI10" s="14">
        <v>0</v>
      </c>
      <c r="AJ10" s="25">
        <f>SUM(MMTSPS_All_Data[[#This Row],[ADF %]:[Dev Disabled %]])</f>
        <v>0.875</v>
      </c>
      <c r="AK10" s="25">
        <f>SUM(MMTSPS_All_Data[[#This Row],[Family %]:[Dev Disabled %]])</f>
        <v>1</v>
      </c>
      <c r="AL10" s="4">
        <v>4817.375</v>
      </c>
      <c r="AM10" s="42">
        <v>0.8866444400862914</v>
      </c>
      <c r="AN10" s="12">
        <v>1303.25</v>
      </c>
      <c r="AO10" s="12">
        <v>414.375</v>
      </c>
      <c r="AP10" s="12">
        <v>1089.75</v>
      </c>
      <c r="AQ10" s="12">
        <v>1056.5</v>
      </c>
      <c r="AR10" s="12">
        <v>160</v>
      </c>
      <c r="AS10" s="12">
        <v>375</v>
      </c>
      <c r="AT10" s="12">
        <v>4398.875</v>
      </c>
      <c r="AU10" s="44">
        <v>0.913126962297932</v>
      </c>
      <c r="AV10" s="4">
        <v>418.5</v>
      </c>
      <c r="AW10" s="6">
        <v>0</v>
      </c>
      <c r="AX10" s="12" t="s">
        <v>11</v>
      </c>
      <c r="AY10" s="4">
        <v>-279</v>
      </c>
      <c r="AZ10" s="14">
        <v>0.6</v>
      </c>
      <c r="BA10" s="12" t="s">
        <v>11</v>
      </c>
    </row>
    <row r="11" spans="1:53" ht="15" customHeight="1" x14ac:dyDescent="0.25">
      <c r="A11" s="46">
        <v>24</v>
      </c>
      <c r="B11" s="7" t="s">
        <v>14</v>
      </c>
      <c r="C11" s="7" t="s">
        <v>25</v>
      </c>
      <c r="D11" s="7" t="s">
        <v>46</v>
      </c>
      <c r="E11" s="3">
        <v>1</v>
      </c>
      <c r="F11" s="3">
        <v>0</v>
      </c>
      <c r="G11" s="3">
        <v>1</v>
      </c>
      <c r="H11" s="3">
        <v>0</v>
      </c>
      <c r="I11" s="3">
        <v>0</v>
      </c>
      <c r="J11" s="6">
        <v>32</v>
      </c>
      <c r="K11" s="9">
        <v>24</v>
      </c>
      <c r="L11" s="11">
        <v>4</v>
      </c>
      <c r="M11" s="12">
        <v>5385.416666666667</v>
      </c>
      <c r="N11" s="6">
        <v>0</v>
      </c>
      <c r="O11" s="6">
        <v>0</v>
      </c>
      <c r="P11" s="6">
        <v>0</v>
      </c>
      <c r="Q11" s="6">
        <v>10</v>
      </c>
      <c r="R11" s="6">
        <v>10</v>
      </c>
      <c r="S11" s="6">
        <v>4</v>
      </c>
      <c r="T11" s="25">
        <f>IFERROR((MMTSPS_All_Data[[#This Row],[SROs]]*0.5+MMTSPS_All_Data[[#This Row],[0 - Bedroom]]*0.75+MMTSPS_All_Data[[#This Row],[1 - Bedroom]]*1+MMTSPS_All_Data[[#This Row],[2 - Bedroom]]*2+MMTSPS_All_Data[[#This Row],[3 - Bedroom]]*3+MMTSPS_All_Data[[#This Row],[4 - Bedroom]]*4)/SUM(MMTSPS_All_Data[[#This Row],[SROs]:[4 - Bedroom]]),"err")</f>
        <v>2.75</v>
      </c>
      <c r="U11" s="9">
        <v>0</v>
      </c>
      <c r="V11" s="23">
        <f>IFERROR(MMTSPS_All_Data[[#This Row],[Total units with PBRA]]/MMTSPS_All_Data[[#This Row],[Total Units]],"Err")</f>
        <v>0</v>
      </c>
      <c r="W11" s="41">
        <v>0</v>
      </c>
      <c r="X11" s="14">
        <v>1</v>
      </c>
      <c r="Y11" s="14">
        <v>0</v>
      </c>
      <c r="Z11" s="14">
        <v>0</v>
      </c>
      <c r="AA11" s="25">
        <f>SUM(MMTSPS_All_Data[[#This Row],[% Units with Rent &lt; 30% AMI]:[% Units with Rent &gt; 60% AMI]])</f>
        <v>1</v>
      </c>
      <c r="AB11" s="25">
        <f>IF(MMTSPS_All_Data[[#This Row],[Rent Category Total % ]]="A","n/a",MMTSPS_All_Data[[#This Row],[% Units with Rent &lt; 30% AMI]]*0.3+MMTSPS_All_Data[[#This Row],[% Units with Rent 31-50% AMI]]*0.5+MMTSPS_All_Data[[#This Row],[% Units with Rent 51-60% AMI]]*0.6+MMTSPS_All_Data[[#This Row],[% Units with Rent &gt; 60% AMI]]*0.8)</f>
        <v>0.5</v>
      </c>
      <c r="AC11" s="14">
        <v>1</v>
      </c>
      <c r="AD11" s="14">
        <v>0</v>
      </c>
      <c r="AE11" s="14">
        <v>1</v>
      </c>
      <c r="AF11" s="14">
        <v>0</v>
      </c>
      <c r="AG11" s="14">
        <v>0</v>
      </c>
      <c r="AH11" s="14">
        <v>0</v>
      </c>
      <c r="AI11" s="14">
        <v>0</v>
      </c>
      <c r="AJ11" s="25">
        <f>SUM(MMTSPS_All_Data[[#This Row],[ADF %]:[Dev Disabled %]])</f>
        <v>0</v>
      </c>
      <c r="AK11" s="25">
        <f>SUM(MMTSPS_All_Data[[#This Row],[Family %]:[Dev Disabled %]])</f>
        <v>2</v>
      </c>
      <c r="AL11" s="4">
        <v>7883.4279166666674</v>
      </c>
      <c r="AM11" s="42">
        <v>0.95513403233304062</v>
      </c>
      <c r="AN11" s="12">
        <v>1329.0741666666665</v>
      </c>
      <c r="AO11" s="12">
        <v>624.93374999999992</v>
      </c>
      <c r="AP11" s="12">
        <v>2057.7241666666669</v>
      </c>
      <c r="AQ11" s="12">
        <v>2125.3058333333333</v>
      </c>
      <c r="AR11" s="12">
        <v>269.04166666666669</v>
      </c>
      <c r="AS11" s="12">
        <v>537.79166666666663</v>
      </c>
      <c r="AT11" s="12">
        <v>6943.8712500000001</v>
      </c>
      <c r="AU11" s="44">
        <v>0.88081876607505816</v>
      </c>
      <c r="AV11" s="4">
        <v>939.5566666666673</v>
      </c>
      <c r="AW11" s="6">
        <v>1</v>
      </c>
      <c r="AX11" s="12">
        <v>7154.083333333333</v>
      </c>
      <c r="AY11" s="4">
        <v>156.97333333333395</v>
      </c>
      <c r="AZ11" s="14">
        <v>1.2005835374294545</v>
      </c>
      <c r="BA11" s="12">
        <v>7154.083333333333</v>
      </c>
    </row>
    <row r="12" spans="1:53" ht="15" customHeight="1" x14ac:dyDescent="0.25">
      <c r="A12" s="46">
        <v>50</v>
      </c>
      <c r="B12" s="7" t="s">
        <v>14</v>
      </c>
      <c r="C12" s="7" t="s">
        <v>25</v>
      </c>
      <c r="D12" s="7" t="s">
        <v>46</v>
      </c>
      <c r="E12" s="3">
        <v>1</v>
      </c>
      <c r="F12" s="3">
        <v>0</v>
      </c>
      <c r="G12" s="3">
        <v>1</v>
      </c>
      <c r="H12" s="3">
        <v>0</v>
      </c>
      <c r="I12" s="3">
        <v>0</v>
      </c>
      <c r="J12" s="6">
        <v>33</v>
      </c>
      <c r="K12" s="9">
        <v>32</v>
      </c>
      <c r="L12" s="11">
        <v>6.25</v>
      </c>
      <c r="M12" s="12">
        <v>2686</v>
      </c>
      <c r="N12" s="6">
        <v>0</v>
      </c>
      <c r="O12" s="6">
        <v>0</v>
      </c>
      <c r="P12" s="6">
        <v>0</v>
      </c>
      <c r="Q12" s="6">
        <v>24</v>
      </c>
      <c r="R12" s="6">
        <v>22</v>
      </c>
      <c r="S12" s="6">
        <v>4</v>
      </c>
      <c r="T12" s="25">
        <f>IFERROR((MMTSPS_All_Data[[#This Row],[SROs]]*0.5+MMTSPS_All_Data[[#This Row],[0 - Bedroom]]*0.75+MMTSPS_All_Data[[#This Row],[1 - Bedroom]]*1+MMTSPS_All_Data[[#This Row],[2 - Bedroom]]*2+MMTSPS_All_Data[[#This Row],[3 - Bedroom]]*3+MMTSPS_All_Data[[#This Row],[4 - Bedroom]]*4)/SUM(MMTSPS_All_Data[[#This Row],[SROs]:[4 - Bedroom]]),"err")</f>
        <v>2.6</v>
      </c>
      <c r="U12" s="9">
        <v>0</v>
      </c>
      <c r="V12" s="23">
        <f>IFERROR(MMTSPS_All_Data[[#This Row],[Total units with PBRA]]/MMTSPS_All_Data[[#This Row],[Total Units]],"Err")</f>
        <v>0</v>
      </c>
      <c r="W12" s="41">
        <v>0</v>
      </c>
      <c r="X12" s="14">
        <v>0.98</v>
      </c>
      <c r="Y12" s="14">
        <v>0</v>
      </c>
      <c r="Z12" s="14">
        <v>0</v>
      </c>
      <c r="AA12" s="25">
        <f>SUM(MMTSPS_All_Data[[#This Row],[% Units with Rent &lt; 30% AMI]:[% Units with Rent &gt; 60% AMI]])</f>
        <v>0.98</v>
      </c>
      <c r="AB12" s="25">
        <f>IF(MMTSPS_All_Data[[#This Row],[Rent Category Total % ]]="A","n/a",MMTSPS_All_Data[[#This Row],[% Units with Rent &lt; 30% AMI]]*0.3+MMTSPS_All_Data[[#This Row],[% Units with Rent 31-50% AMI]]*0.5+MMTSPS_All_Data[[#This Row],[% Units with Rent 51-60% AMI]]*0.6+MMTSPS_All_Data[[#This Row],[% Units with Rent &gt; 60% AMI]]*0.8)</f>
        <v>0.49</v>
      </c>
      <c r="AC12" s="14">
        <v>1</v>
      </c>
      <c r="AD12" s="14">
        <v>0</v>
      </c>
      <c r="AE12" s="14">
        <v>1</v>
      </c>
      <c r="AF12" s="14">
        <v>0</v>
      </c>
      <c r="AG12" s="14">
        <v>0</v>
      </c>
      <c r="AH12" s="14">
        <v>0</v>
      </c>
      <c r="AI12" s="14">
        <v>0</v>
      </c>
      <c r="AJ12" s="25">
        <f>SUM(MMTSPS_All_Data[[#This Row],[ADF %]:[Dev Disabled %]])</f>
        <v>0</v>
      </c>
      <c r="AK12" s="25">
        <f>SUM(MMTSPS_All_Data[[#This Row],[Family %]:[Dev Disabled %]])</f>
        <v>2</v>
      </c>
      <c r="AL12" s="4">
        <v>6885.3184000000001</v>
      </c>
      <c r="AM12" s="42">
        <v>0.87835815141823326</v>
      </c>
      <c r="AN12" s="12">
        <v>1302.3383999999999</v>
      </c>
      <c r="AO12" s="12">
        <v>634.60839999999996</v>
      </c>
      <c r="AP12" s="12">
        <v>1768.8183999999997</v>
      </c>
      <c r="AQ12" s="12">
        <v>1234.7714000000001</v>
      </c>
      <c r="AR12" s="12">
        <v>218.79759999999999</v>
      </c>
      <c r="AS12" s="12">
        <v>325.27260000000001</v>
      </c>
      <c r="AT12" s="12">
        <v>5484.6067999999996</v>
      </c>
      <c r="AU12" s="44">
        <v>0.79656545730695616</v>
      </c>
      <c r="AV12" s="4">
        <v>1400.7116000000003</v>
      </c>
      <c r="AW12" s="6">
        <v>1</v>
      </c>
      <c r="AX12" s="12">
        <v>6300.12</v>
      </c>
      <c r="AY12" s="4">
        <v>1122.5916000000004</v>
      </c>
      <c r="AZ12" s="14">
        <v>5.0363569682151601</v>
      </c>
      <c r="BA12" s="12">
        <v>6300.12</v>
      </c>
    </row>
    <row r="13" spans="1:53" ht="15" customHeight="1" x14ac:dyDescent="0.25">
      <c r="A13" s="46">
        <v>12</v>
      </c>
      <c r="B13" s="7" t="s">
        <v>14</v>
      </c>
      <c r="C13" s="7" t="s">
        <v>25</v>
      </c>
      <c r="D13" s="7" t="s">
        <v>46</v>
      </c>
      <c r="E13" s="3">
        <v>1</v>
      </c>
      <c r="F13" s="3">
        <v>0</v>
      </c>
      <c r="G13" s="3">
        <v>1</v>
      </c>
      <c r="H13" s="3">
        <v>0</v>
      </c>
      <c r="I13" s="3">
        <v>0</v>
      </c>
      <c r="J13" s="6">
        <v>29</v>
      </c>
      <c r="K13" s="9">
        <v>28</v>
      </c>
      <c r="L13" s="11">
        <v>6</v>
      </c>
      <c r="M13" s="12" t="s">
        <v>11</v>
      </c>
      <c r="N13" s="6">
        <v>0</v>
      </c>
      <c r="O13" s="6">
        <v>0</v>
      </c>
      <c r="P13" s="6">
        <v>0</v>
      </c>
      <c r="Q13" s="6">
        <v>0</v>
      </c>
      <c r="R13" s="6">
        <v>6</v>
      </c>
      <c r="S13" s="6">
        <v>6</v>
      </c>
      <c r="T13" s="25">
        <f>IFERROR((MMTSPS_All_Data[[#This Row],[SROs]]*0.5+MMTSPS_All_Data[[#This Row],[0 - Bedroom]]*0.75+MMTSPS_All_Data[[#This Row],[1 - Bedroom]]*1+MMTSPS_All_Data[[#This Row],[2 - Bedroom]]*2+MMTSPS_All_Data[[#This Row],[3 - Bedroom]]*3+MMTSPS_All_Data[[#This Row],[4 - Bedroom]]*4)/SUM(MMTSPS_All_Data[[#This Row],[SROs]:[4 - Bedroom]]),"err")</f>
        <v>3.5</v>
      </c>
      <c r="U13" s="9">
        <v>0</v>
      </c>
      <c r="V13" s="23">
        <f>IFERROR(MMTSPS_All_Data[[#This Row],[Total units with PBRA]]/MMTSPS_All_Data[[#This Row],[Total Units]],"Err")</f>
        <v>0</v>
      </c>
      <c r="W13" s="41">
        <v>0</v>
      </c>
      <c r="X13" s="14">
        <v>1</v>
      </c>
      <c r="Y13" s="14">
        <v>0</v>
      </c>
      <c r="Z13" s="14">
        <v>0</v>
      </c>
      <c r="AA13" s="25">
        <f>SUM(MMTSPS_All_Data[[#This Row],[% Units with Rent &lt; 30% AMI]:[% Units with Rent &gt; 60% AMI]])</f>
        <v>1</v>
      </c>
      <c r="AB13" s="25">
        <f>IF(MMTSPS_All_Data[[#This Row],[Rent Category Total % ]]="A","n/a",MMTSPS_All_Data[[#This Row],[% Units with Rent &lt; 30% AMI]]*0.3+MMTSPS_All_Data[[#This Row],[% Units with Rent 31-50% AMI]]*0.5+MMTSPS_All_Data[[#This Row],[% Units with Rent 51-60% AMI]]*0.6+MMTSPS_All_Data[[#This Row],[% Units with Rent &gt; 60% AMI]]*0.8)</f>
        <v>0.5</v>
      </c>
      <c r="AC13" s="14">
        <v>1</v>
      </c>
      <c r="AD13" s="14">
        <v>0</v>
      </c>
      <c r="AE13" s="14">
        <v>1</v>
      </c>
      <c r="AF13" s="14">
        <v>0</v>
      </c>
      <c r="AG13" s="14">
        <v>0</v>
      </c>
      <c r="AH13" s="14">
        <v>0</v>
      </c>
      <c r="AI13" s="14">
        <v>0</v>
      </c>
      <c r="AJ13" s="25">
        <f>SUM(MMTSPS_All_Data[[#This Row],[ADF %]:[Dev Disabled %]])</f>
        <v>0</v>
      </c>
      <c r="AK13" s="25">
        <f>SUM(MMTSPS_All_Data[[#This Row],[Family %]:[Dev Disabled %]])</f>
        <v>2</v>
      </c>
      <c r="AL13" s="4">
        <v>8527.6316666666662</v>
      </c>
      <c r="AM13" s="42">
        <v>0.96505421003304892</v>
      </c>
      <c r="AN13" s="12">
        <v>2023.3</v>
      </c>
      <c r="AO13" s="12">
        <v>940.81916666666632</v>
      </c>
      <c r="AP13" s="12">
        <v>2264.9916666666668</v>
      </c>
      <c r="AQ13" s="12">
        <v>1601.3875</v>
      </c>
      <c r="AR13" s="12">
        <v>260.58</v>
      </c>
      <c r="AS13" s="12">
        <v>458.75</v>
      </c>
      <c r="AT13" s="12">
        <v>7549.8283333333338</v>
      </c>
      <c r="AU13" s="44">
        <v>0.88533705821800079</v>
      </c>
      <c r="AV13" s="4">
        <v>977.80333333333328</v>
      </c>
      <c r="AW13" s="6">
        <v>1</v>
      </c>
      <c r="AX13" s="12">
        <v>1380.3333333333333</v>
      </c>
      <c r="AY13" s="4">
        <v>777.80333333333328</v>
      </c>
      <c r="AZ13" s="14">
        <v>4.8890166666666666</v>
      </c>
      <c r="BA13" s="12">
        <v>1380.3333333333333</v>
      </c>
    </row>
    <row r="14" spans="1:53" ht="15" customHeight="1" x14ac:dyDescent="0.25">
      <c r="A14" s="46">
        <v>50</v>
      </c>
      <c r="B14" s="7" t="s">
        <v>14</v>
      </c>
      <c r="C14" s="7" t="s">
        <v>25</v>
      </c>
      <c r="D14" s="7" t="s">
        <v>46</v>
      </c>
      <c r="E14" s="3">
        <v>1</v>
      </c>
      <c r="F14" s="3">
        <v>1</v>
      </c>
      <c r="G14" s="3">
        <v>0</v>
      </c>
      <c r="H14" s="3">
        <v>0</v>
      </c>
      <c r="I14" s="3">
        <v>0</v>
      </c>
      <c r="J14" s="6">
        <v>16</v>
      </c>
      <c r="K14" s="9">
        <v>15</v>
      </c>
      <c r="L14" s="11">
        <v>5.5555555555555554</v>
      </c>
      <c r="M14" s="12">
        <v>48679.144999999997</v>
      </c>
      <c r="N14" s="6">
        <v>0</v>
      </c>
      <c r="O14" s="6">
        <v>0</v>
      </c>
      <c r="P14" s="6">
        <v>0</v>
      </c>
      <c r="Q14" s="6">
        <v>20</v>
      </c>
      <c r="R14" s="6">
        <v>25</v>
      </c>
      <c r="S14" s="6">
        <v>5</v>
      </c>
      <c r="T14" s="25">
        <f>IFERROR((MMTSPS_All_Data[[#This Row],[SROs]]*0.5+MMTSPS_All_Data[[#This Row],[0 - Bedroom]]*0.75+MMTSPS_All_Data[[#This Row],[1 - Bedroom]]*1+MMTSPS_All_Data[[#This Row],[2 - Bedroom]]*2+MMTSPS_All_Data[[#This Row],[3 - Bedroom]]*3+MMTSPS_All_Data[[#This Row],[4 - Bedroom]]*4)/SUM(MMTSPS_All_Data[[#This Row],[SROs]:[4 - Bedroom]]),"err")</f>
        <v>2.7</v>
      </c>
      <c r="U14" s="9">
        <v>0</v>
      </c>
      <c r="V14" s="23">
        <f>IFERROR(MMTSPS_All_Data[[#This Row],[Total units with PBRA]]/MMTSPS_All_Data[[#This Row],[Total Units]],"Err")</f>
        <v>0</v>
      </c>
      <c r="W14" s="41">
        <v>0</v>
      </c>
      <c r="X14" s="14">
        <v>1</v>
      </c>
      <c r="Y14" s="14">
        <v>0</v>
      </c>
      <c r="Z14" s="14">
        <v>0</v>
      </c>
      <c r="AA14" s="25">
        <f>SUM(MMTSPS_All_Data[[#This Row],[% Units with Rent &lt; 30% AMI]:[% Units with Rent &gt; 60% AMI]])</f>
        <v>1</v>
      </c>
      <c r="AB14" s="25">
        <f>IF(MMTSPS_All_Data[[#This Row],[Rent Category Total % ]]="A","n/a",MMTSPS_All_Data[[#This Row],[% Units with Rent &lt; 30% AMI]]*0.3+MMTSPS_All_Data[[#This Row],[% Units with Rent 31-50% AMI]]*0.5+MMTSPS_All_Data[[#This Row],[% Units with Rent 51-60% AMI]]*0.6+MMTSPS_All_Data[[#This Row],[% Units with Rent &gt; 60% AMI]]*0.8)</f>
        <v>0.5</v>
      </c>
      <c r="AC14" s="14">
        <v>1</v>
      </c>
      <c r="AD14" s="14">
        <v>0</v>
      </c>
      <c r="AE14" s="14">
        <v>1</v>
      </c>
      <c r="AF14" s="14">
        <v>0</v>
      </c>
      <c r="AG14" s="14">
        <v>0</v>
      </c>
      <c r="AH14" s="14">
        <v>0</v>
      </c>
      <c r="AI14" s="14">
        <v>0</v>
      </c>
      <c r="AJ14" s="25">
        <f>SUM(MMTSPS_All_Data[[#This Row],[ADF %]:[Dev Disabled %]])</f>
        <v>0</v>
      </c>
      <c r="AK14" s="25">
        <f>SUM(MMTSPS_All_Data[[#This Row],[Family %]:[Dev Disabled %]])</f>
        <v>2</v>
      </c>
      <c r="AL14" s="4">
        <v>8715.0205999999998</v>
      </c>
      <c r="AM14" s="42">
        <v>0.96937844783991167</v>
      </c>
      <c r="AN14" s="12">
        <v>1446.835</v>
      </c>
      <c r="AO14" s="12">
        <v>724.98299999999983</v>
      </c>
      <c r="AP14" s="12">
        <v>1559.9702000000002</v>
      </c>
      <c r="AQ14" s="12">
        <v>2254.6992000000005</v>
      </c>
      <c r="AR14" s="12">
        <v>224.62</v>
      </c>
      <c r="AS14" s="12">
        <v>410.1</v>
      </c>
      <c r="AT14" s="12">
        <v>6621.2074000000002</v>
      </c>
      <c r="AU14" s="44">
        <v>0.75974661494202311</v>
      </c>
      <c r="AV14" s="4">
        <v>2093.8132000000005</v>
      </c>
      <c r="AW14" s="6">
        <v>1</v>
      </c>
      <c r="AX14" s="12">
        <v>28096.74</v>
      </c>
      <c r="AY14" s="4">
        <v>-124.56679999999935</v>
      </c>
      <c r="AZ14" s="14">
        <v>0.94384785293772966</v>
      </c>
      <c r="BA14" s="12">
        <v>47450</v>
      </c>
    </row>
    <row r="15" spans="1:53" ht="15" customHeight="1" x14ac:dyDescent="0.25">
      <c r="A15" s="46">
        <v>24</v>
      </c>
      <c r="B15" s="7" t="s">
        <v>14</v>
      </c>
      <c r="C15" s="7" t="s">
        <v>25</v>
      </c>
      <c r="D15" s="7" t="s">
        <v>46</v>
      </c>
      <c r="E15" s="3">
        <v>1</v>
      </c>
      <c r="F15" s="3">
        <v>0</v>
      </c>
      <c r="G15" s="3">
        <v>1</v>
      </c>
      <c r="H15" s="3">
        <v>0</v>
      </c>
      <c r="I15" s="3">
        <v>0</v>
      </c>
      <c r="J15" s="6">
        <v>5</v>
      </c>
      <c r="K15" s="9">
        <v>4</v>
      </c>
      <c r="L15" s="11">
        <v>4</v>
      </c>
      <c r="M15" s="12" t="s">
        <v>11</v>
      </c>
      <c r="N15" s="6">
        <v>0</v>
      </c>
      <c r="O15" s="6">
        <v>0</v>
      </c>
      <c r="P15" s="6">
        <v>0</v>
      </c>
      <c r="Q15" s="6">
        <v>7</v>
      </c>
      <c r="R15" s="6">
        <v>13</v>
      </c>
      <c r="S15" s="6">
        <v>4</v>
      </c>
      <c r="T15" s="25">
        <f>IFERROR((MMTSPS_All_Data[[#This Row],[SROs]]*0.5+MMTSPS_All_Data[[#This Row],[0 - Bedroom]]*0.75+MMTSPS_All_Data[[#This Row],[1 - Bedroom]]*1+MMTSPS_All_Data[[#This Row],[2 - Bedroom]]*2+MMTSPS_All_Data[[#This Row],[3 - Bedroom]]*3+MMTSPS_All_Data[[#This Row],[4 - Bedroom]]*4)/SUM(MMTSPS_All_Data[[#This Row],[SROs]:[4 - Bedroom]]),"err")</f>
        <v>2.875</v>
      </c>
      <c r="U15" s="9">
        <v>0</v>
      </c>
      <c r="V15" s="23">
        <f>IFERROR(MMTSPS_All_Data[[#This Row],[Total units with PBRA]]/MMTSPS_All_Data[[#This Row],[Total Units]],"Err")</f>
        <v>0</v>
      </c>
      <c r="W15" s="41">
        <v>0</v>
      </c>
      <c r="X15" s="14">
        <v>1</v>
      </c>
      <c r="Y15" s="14">
        <v>0</v>
      </c>
      <c r="Z15" s="14">
        <v>0</v>
      </c>
      <c r="AA15" s="25">
        <f>SUM(MMTSPS_All_Data[[#This Row],[% Units with Rent &lt; 30% AMI]:[% Units with Rent &gt; 60% AMI]])</f>
        <v>1</v>
      </c>
      <c r="AB15" s="25">
        <f>IF(MMTSPS_All_Data[[#This Row],[Rent Category Total % ]]="A","n/a",MMTSPS_All_Data[[#This Row],[% Units with Rent &lt; 30% AMI]]*0.3+MMTSPS_All_Data[[#This Row],[% Units with Rent 31-50% AMI]]*0.5+MMTSPS_All_Data[[#This Row],[% Units with Rent 51-60% AMI]]*0.6+MMTSPS_All_Data[[#This Row],[% Units with Rent &gt; 60% AMI]]*0.8)</f>
        <v>0.5</v>
      </c>
      <c r="AC15" s="14">
        <v>1</v>
      </c>
      <c r="AD15" s="14">
        <v>0</v>
      </c>
      <c r="AE15" s="14">
        <v>1</v>
      </c>
      <c r="AF15" s="14">
        <v>0</v>
      </c>
      <c r="AG15" s="14">
        <v>0</v>
      </c>
      <c r="AH15" s="14">
        <v>0</v>
      </c>
      <c r="AI15" s="14">
        <v>0</v>
      </c>
      <c r="AJ15" s="25">
        <f>SUM(MMTSPS_All_Data[[#This Row],[ADF %]:[Dev Disabled %]])</f>
        <v>0</v>
      </c>
      <c r="AK15" s="25">
        <f>SUM(MMTSPS_All_Data[[#This Row],[Family %]:[Dev Disabled %]])</f>
        <v>2</v>
      </c>
      <c r="AL15" s="4">
        <v>9324.9883333333328</v>
      </c>
      <c r="AM15" s="42">
        <v>0.9629817987152034</v>
      </c>
      <c r="AN15" s="12">
        <v>2065.6470833333333</v>
      </c>
      <c r="AO15" s="12">
        <v>799.92208333333338</v>
      </c>
      <c r="AP15" s="12">
        <v>1062.67875</v>
      </c>
      <c r="AQ15" s="12">
        <v>1348.4758333333336</v>
      </c>
      <c r="AR15" s="12">
        <v>338.70375000000001</v>
      </c>
      <c r="AS15" s="12">
        <v>1258.9920833333333</v>
      </c>
      <c r="AT15" s="12">
        <v>6874.4195833333351</v>
      </c>
      <c r="AU15" s="44">
        <v>0.7372040948040508</v>
      </c>
      <c r="AV15" s="4">
        <v>2450.5687499999985</v>
      </c>
      <c r="AW15" s="6">
        <v>1</v>
      </c>
      <c r="AX15" s="12">
        <v>53482.791666666664</v>
      </c>
      <c r="AY15" s="4">
        <v>1136.1520833333318</v>
      </c>
      <c r="AZ15" s="14">
        <v>1.8643774171051786</v>
      </c>
      <c r="BA15" s="12">
        <v>56815.375</v>
      </c>
    </row>
    <row r="16" spans="1:53" ht="15" customHeight="1" x14ac:dyDescent="0.25">
      <c r="A16" s="46">
        <v>48</v>
      </c>
      <c r="B16" s="7" t="s">
        <v>14</v>
      </c>
      <c r="C16" s="7" t="s">
        <v>25</v>
      </c>
      <c r="D16" s="7" t="s">
        <v>46</v>
      </c>
      <c r="E16" s="3">
        <v>1</v>
      </c>
      <c r="F16" s="3">
        <v>1</v>
      </c>
      <c r="G16" s="3">
        <v>0</v>
      </c>
      <c r="H16" s="3">
        <v>0</v>
      </c>
      <c r="I16" s="3">
        <v>0</v>
      </c>
      <c r="J16" s="6">
        <v>18</v>
      </c>
      <c r="K16" s="9">
        <v>17</v>
      </c>
      <c r="L16" s="11">
        <v>12</v>
      </c>
      <c r="M16" s="12">
        <v>53808.729166666664</v>
      </c>
      <c r="N16" s="6">
        <v>0</v>
      </c>
      <c r="O16" s="6">
        <v>0</v>
      </c>
      <c r="P16" s="6">
        <v>0</v>
      </c>
      <c r="Q16" s="6">
        <v>24</v>
      </c>
      <c r="R16" s="6">
        <v>20</v>
      </c>
      <c r="S16" s="6">
        <v>4</v>
      </c>
      <c r="T16" s="25">
        <f>IFERROR((MMTSPS_All_Data[[#This Row],[SROs]]*0.5+MMTSPS_All_Data[[#This Row],[0 - Bedroom]]*0.75+MMTSPS_All_Data[[#This Row],[1 - Bedroom]]*1+MMTSPS_All_Data[[#This Row],[2 - Bedroom]]*2+MMTSPS_All_Data[[#This Row],[3 - Bedroom]]*3+MMTSPS_All_Data[[#This Row],[4 - Bedroom]]*4)/SUM(MMTSPS_All_Data[[#This Row],[SROs]:[4 - Bedroom]]),"err")</f>
        <v>2.5833333333333335</v>
      </c>
      <c r="U16" s="9">
        <v>0</v>
      </c>
      <c r="V16" s="23">
        <f>IFERROR(MMTSPS_All_Data[[#This Row],[Total units with PBRA]]/MMTSPS_All_Data[[#This Row],[Total Units]],"Err")</f>
        <v>0</v>
      </c>
      <c r="W16" s="41">
        <v>0</v>
      </c>
      <c r="X16" s="14">
        <v>0.97916666666666663</v>
      </c>
      <c r="Y16" s="14">
        <v>0</v>
      </c>
      <c r="Z16" s="14">
        <v>0</v>
      </c>
      <c r="AA16" s="25">
        <f>SUM(MMTSPS_All_Data[[#This Row],[% Units with Rent &lt; 30% AMI]:[% Units with Rent &gt; 60% AMI]])</f>
        <v>0.97916666666666663</v>
      </c>
      <c r="AB16" s="25">
        <f>IF(MMTSPS_All_Data[[#This Row],[Rent Category Total % ]]="A","n/a",MMTSPS_All_Data[[#This Row],[% Units with Rent &lt; 30% AMI]]*0.3+MMTSPS_All_Data[[#This Row],[% Units with Rent 31-50% AMI]]*0.5+MMTSPS_All_Data[[#This Row],[% Units with Rent 51-60% AMI]]*0.6+MMTSPS_All_Data[[#This Row],[% Units with Rent &gt; 60% AMI]]*0.8)</f>
        <v>0.48958333333333331</v>
      </c>
      <c r="AC16" s="14">
        <v>1</v>
      </c>
      <c r="AD16" s="14">
        <v>0</v>
      </c>
      <c r="AE16" s="14">
        <v>1</v>
      </c>
      <c r="AF16" s="14">
        <v>0</v>
      </c>
      <c r="AG16" s="14">
        <v>0</v>
      </c>
      <c r="AH16" s="14">
        <v>0</v>
      </c>
      <c r="AI16" s="14">
        <v>0</v>
      </c>
      <c r="AJ16" s="25">
        <f>SUM(MMTSPS_All_Data[[#This Row],[ADF %]:[Dev Disabled %]])</f>
        <v>0</v>
      </c>
      <c r="AK16" s="25">
        <f>SUM(MMTSPS_All_Data[[#This Row],[Family %]:[Dev Disabled %]])</f>
        <v>2</v>
      </c>
      <c r="AL16" s="4">
        <v>8917.7539583333328</v>
      </c>
      <c r="AM16" s="42">
        <v>0.95987823924109206</v>
      </c>
      <c r="AN16" s="12">
        <v>1424.5018749999999</v>
      </c>
      <c r="AO16" s="12">
        <v>1206.923125</v>
      </c>
      <c r="AP16" s="12">
        <v>1302.129375</v>
      </c>
      <c r="AQ16" s="12">
        <v>2138.7266666666669</v>
      </c>
      <c r="AR16" s="12">
        <v>186.92416666666668</v>
      </c>
      <c r="AS16" s="12">
        <v>0</v>
      </c>
      <c r="AT16" s="12">
        <v>6259.2052083333328</v>
      </c>
      <c r="AU16" s="44">
        <v>0.70188135236500016</v>
      </c>
      <c r="AV16" s="4">
        <v>2658.5487499999995</v>
      </c>
      <c r="AW16" s="6">
        <v>1</v>
      </c>
      <c r="AX16" s="12">
        <v>27946.25</v>
      </c>
      <c r="AY16" s="4">
        <v>426.88208333333267</v>
      </c>
      <c r="AZ16" s="14">
        <v>1.1912839805825239</v>
      </c>
      <c r="BA16" s="12">
        <v>32118.125</v>
      </c>
    </row>
    <row r="17" spans="1:53" ht="15" customHeight="1" x14ac:dyDescent="0.25">
      <c r="A17" s="46">
        <v>48</v>
      </c>
      <c r="B17" s="7" t="s">
        <v>14</v>
      </c>
      <c r="C17" s="7" t="s">
        <v>25</v>
      </c>
      <c r="D17" s="7" t="s">
        <v>46</v>
      </c>
      <c r="E17" s="3">
        <v>1</v>
      </c>
      <c r="F17" s="3">
        <v>0</v>
      </c>
      <c r="G17" s="3">
        <v>1</v>
      </c>
      <c r="H17" s="3">
        <v>0</v>
      </c>
      <c r="I17" s="3">
        <v>0</v>
      </c>
      <c r="J17" s="6">
        <v>20</v>
      </c>
      <c r="K17" s="9">
        <v>19</v>
      </c>
      <c r="L17" s="11">
        <v>6</v>
      </c>
      <c r="M17" s="12">
        <v>32834.083333333336</v>
      </c>
      <c r="N17" s="6">
        <v>0</v>
      </c>
      <c r="O17" s="6">
        <v>0</v>
      </c>
      <c r="P17" s="6">
        <v>0</v>
      </c>
      <c r="Q17" s="6">
        <v>20</v>
      </c>
      <c r="R17" s="6">
        <v>21</v>
      </c>
      <c r="S17" s="6">
        <v>7</v>
      </c>
      <c r="T17" s="25">
        <f>IFERROR((MMTSPS_All_Data[[#This Row],[SROs]]*0.5+MMTSPS_All_Data[[#This Row],[0 - Bedroom]]*0.75+MMTSPS_All_Data[[#This Row],[1 - Bedroom]]*1+MMTSPS_All_Data[[#This Row],[2 - Bedroom]]*2+MMTSPS_All_Data[[#This Row],[3 - Bedroom]]*3+MMTSPS_All_Data[[#This Row],[4 - Bedroom]]*4)/SUM(MMTSPS_All_Data[[#This Row],[SROs]:[4 - Bedroom]]),"err")</f>
        <v>2.7291666666666665</v>
      </c>
      <c r="U17" s="9">
        <v>0</v>
      </c>
      <c r="V17" s="23">
        <f>IFERROR(MMTSPS_All_Data[[#This Row],[Total units with PBRA]]/MMTSPS_All_Data[[#This Row],[Total Units]],"Err")</f>
        <v>0</v>
      </c>
      <c r="W17" s="41">
        <v>0</v>
      </c>
      <c r="X17" s="14">
        <v>0.97916666666666663</v>
      </c>
      <c r="Y17" s="14">
        <v>0</v>
      </c>
      <c r="Z17" s="14">
        <v>0</v>
      </c>
      <c r="AA17" s="25">
        <f>SUM(MMTSPS_All_Data[[#This Row],[% Units with Rent &lt; 30% AMI]:[% Units with Rent &gt; 60% AMI]])</f>
        <v>0.97916666666666663</v>
      </c>
      <c r="AB17" s="25">
        <f>IF(MMTSPS_All_Data[[#This Row],[Rent Category Total % ]]="A","n/a",MMTSPS_All_Data[[#This Row],[% Units with Rent &lt; 30% AMI]]*0.3+MMTSPS_All_Data[[#This Row],[% Units with Rent 31-50% AMI]]*0.5+MMTSPS_All_Data[[#This Row],[% Units with Rent 51-60% AMI]]*0.6+MMTSPS_All_Data[[#This Row],[% Units with Rent &gt; 60% AMI]]*0.8)</f>
        <v>0.48958333333333331</v>
      </c>
      <c r="AC17" s="14">
        <v>1</v>
      </c>
      <c r="AD17" s="14">
        <v>0</v>
      </c>
      <c r="AE17" s="14">
        <v>1</v>
      </c>
      <c r="AF17" s="14">
        <v>0</v>
      </c>
      <c r="AG17" s="14">
        <v>0</v>
      </c>
      <c r="AH17" s="14">
        <v>0</v>
      </c>
      <c r="AI17" s="14">
        <v>0</v>
      </c>
      <c r="AJ17" s="25">
        <f>SUM(MMTSPS_All_Data[[#This Row],[ADF %]:[Dev Disabled %]])</f>
        <v>0</v>
      </c>
      <c r="AK17" s="25">
        <f>SUM(MMTSPS_All_Data[[#This Row],[Family %]:[Dev Disabled %]])</f>
        <v>2</v>
      </c>
      <c r="AL17" s="4">
        <v>8684.7685416666664</v>
      </c>
      <c r="AM17" s="42">
        <v>0.95927006024210149</v>
      </c>
      <c r="AN17" s="12">
        <v>1583.4762499999999</v>
      </c>
      <c r="AO17" s="12">
        <v>681.15374999999983</v>
      </c>
      <c r="AP17" s="12">
        <v>1523.7191666666668</v>
      </c>
      <c r="AQ17" s="12">
        <v>2339.0258333333336</v>
      </c>
      <c r="AR17" s="12">
        <v>267.41666666666669</v>
      </c>
      <c r="AS17" s="12">
        <v>142.58333333333334</v>
      </c>
      <c r="AT17" s="12">
        <v>6537.375</v>
      </c>
      <c r="AU17" s="44">
        <v>0.75274026804926597</v>
      </c>
      <c r="AV17" s="4">
        <v>2147.3935416666668</v>
      </c>
      <c r="AW17" s="6">
        <v>1</v>
      </c>
      <c r="AX17" s="12">
        <v>9957.2708333333339</v>
      </c>
      <c r="AY17" s="4" t="s">
        <v>91</v>
      </c>
      <c r="AZ17" s="14" t="s">
        <v>91</v>
      </c>
      <c r="BA17" s="12">
        <v>23390.125</v>
      </c>
    </row>
    <row r="18" spans="1:53" ht="15" customHeight="1" x14ac:dyDescent="0.25">
      <c r="A18" s="46">
        <v>56</v>
      </c>
      <c r="B18" s="7" t="s">
        <v>14</v>
      </c>
      <c r="C18" s="7" t="s">
        <v>25</v>
      </c>
      <c r="D18" s="7" t="s">
        <v>46</v>
      </c>
      <c r="E18" s="3">
        <v>1</v>
      </c>
      <c r="F18" s="3">
        <v>1</v>
      </c>
      <c r="G18" s="3">
        <v>0</v>
      </c>
      <c r="H18" s="3">
        <v>0</v>
      </c>
      <c r="I18" s="3">
        <v>0</v>
      </c>
      <c r="J18" s="6">
        <v>45</v>
      </c>
      <c r="K18" s="9">
        <v>8</v>
      </c>
      <c r="L18" s="11">
        <v>7</v>
      </c>
      <c r="M18" s="12">
        <v>8316.0714285714294</v>
      </c>
      <c r="N18" s="6">
        <v>0</v>
      </c>
      <c r="O18" s="6">
        <v>0</v>
      </c>
      <c r="P18" s="6">
        <v>0</v>
      </c>
      <c r="Q18" s="6">
        <v>41</v>
      </c>
      <c r="R18" s="6">
        <v>15</v>
      </c>
      <c r="S18" s="6">
        <v>0</v>
      </c>
      <c r="T18" s="25">
        <f>IFERROR((MMTSPS_All_Data[[#This Row],[SROs]]*0.5+MMTSPS_All_Data[[#This Row],[0 - Bedroom]]*0.75+MMTSPS_All_Data[[#This Row],[1 - Bedroom]]*1+MMTSPS_All_Data[[#This Row],[2 - Bedroom]]*2+MMTSPS_All_Data[[#This Row],[3 - Bedroom]]*3+MMTSPS_All_Data[[#This Row],[4 - Bedroom]]*4)/SUM(MMTSPS_All_Data[[#This Row],[SROs]:[4 - Bedroom]]),"err")</f>
        <v>2.2678571428571428</v>
      </c>
      <c r="U18" s="9">
        <v>0</v>
      </c>
      <c r="V18" s="23">
        <f>IFERROR(MMTSPS_All_Data[[#This Row],[Total units with PBRA]]/MMTSPS_All_Data[[#This Row],[Total Units]],"Err")</f>
        <v>0</v>
      </c>
      <c r="W18" s="41">
        <v>0</v>
      </c>
      <c r="X18" s="14">
        <v>0.9821428571428571</v>
      </c>
      <c r="Y18" s="14">
        <v>0</v>
      </c>
      <c r="Z18" s="14">
        <v>0</v>
      </c>
      <c r="AA18" s="25">
        <f>SUM(MMTSPS_All_Data[[#This Row],[% Units with Rent &lt; 30% AMI]:[% Units with Rent &gt; 60% AMI]])</f>
        <v>0.9821428571428571</v>
      </c>
      <c r="AB18" s="25">
        <f>IF(MMTSPS_All_Data[[#This Row],[Rent Category Total % ]]="A","n/a",MMTSPS_All_Data[[#This Row],[% Units with Rent &lt; 30% AMI]]*0.3+MMTSPS_All_Data[[#This Row],[% Units with Rent 31-50% AMI]]*0.5+MMTSPS_All_Data[[#This Row],[% Units with Rent 51-60% AMI]]*0.6+MMTSPS_All_Data[[#This Row],[% Units with Rent &gt; 60% AMI]]*0.8)</f>
        <v>0.49107142857142855</v>
      </c>
      <c r="AC18" s="14">
        <v>1</v>
      </c>
      <c r="AD18" s="14">
        <v>0</v>
      </c>
      <c r="AE18" s="14">
        <v>0</v>
      </c>
      <c r="AF18" s="14">
        <v>0</v>
      </c>
      <c r="AG18" s="14">
        <v>0</v>
      </c>
      <c r="AH18" s="14">
        <v>0</v>
      </c>
      <c r="AI18" s="14">
        <v>0</v>
      </c>
      <c r="AJ18" s="25">
        <f>SUM(MMTSPS_All_Data[[#This Row],[ADF %]:[Dev Disabled %]])</f>
        <v>0</v>
      </c>
      <c r="AK18" s="25">
        <f>SUM(MMTSPS_All_Data[[#This Row],[Family %]:[Dev Disabled %]])</f>
        <v>1</v>
      </c>
      <c r="AL18" s="4">
        <v>9147.375357142857</v>
      </c>
      <c r="AM18" s="42">
        <v>0.94141265315351563</v>
      </c>
      <c r="AN18" s="12">
        <v>1480.884642857143</v>
      </c>
      <c r="AO18" s="12">
        <v>837.51803571428547</v>
      </c>
      <c r="AP18" s="12">
        <v>1325.1980357142857</v>
      </c>
      <c r="AQ18" s="12">
        <v>2338.8216071428569</v>
      </c>
      <c r="AR18" s="12">
        <v>797.92857142857144</v>
      </c>
      <c r="AS18" s="12">
        <v>306.32928571428573</v>
      </c>
      <c r="AT18" s="12">
        <v>7086.6801785714279</v>
      </c>
      <c r="AU18" s="44">
        <v>0.77472279226386986</v>
      </c>
      <c r="AV18" s="4">
        <v>2060.6951785714296</v>
      </c>
      <c r="AW18" s="6">
        <v>1</v>
      </c>
      <c r="AX18" s="12">
        <v>23291.642857142859</v>
      </c>
      <c r="AY18" s="4">
        <v>324.89160714285805</v>
      </c>
      <c r="AZ18" s="14">
        <v>1.1871707216706964</v>
      </c>
      <c r="BA18" s="12">
        <v>51003.75</v>
      </c>
    </row>
    <row r="19" spans="1:53" ht="15" customHeight="1" x14ac:dyDescent="0.25">
      <c r="A19" s="46">
        <v>101</v>
      </c>
      <c r="B19" s="7" t="s">
        <v>14</v>
      </c>
      <c r="C19" s="7" t="s">
        <v>25</v>
      </c>
      <c r="D19" s="7" t="s">
        <v>46</v>
      </c>
      <c r="E19" s="3">
        <v>1</v>
      </c>
      <c r="F19" s="3">
        <v>1</v>
      </c>
      <c r="G19" s="3">
        <v>0</v>
      </c>
      <c r="H19" s="3">
        <v>0</v>
      </c>
      <c r="I19" s="3">
        <v>0</v>
      </c>
      <c r="J19" s="6">
        <v>47</v>
      </c>
      <c r="K19" s="9">
        <v>8</v>
      </c>
      <c r="L19" s="11">
        <v>3.8846153846153846</v>
      </c>
      <c r="M19" s="12">
        <v>7506.9306930693074</v>
      </c>
      <c r="N19" s="6">
        <v>0</v>
      </c>
      <c r="O19" s="6">
        <v>0</v>
      </c>
      <c r="P19" s="6">
        <v>0</v>
      </c>
      <c r="Q19" s="6">
        <v>96</v>
      </c>
      <c r="R19" s="6">
        <v>2</v>
      </c>
      <c r="S19" s="6">
        <v>3</v>
      </c>
      <c r="T19" s="25">
        <f>IFERROR((MMTSPS_All_Data[[#This Row],[SROs]]*0.5+MMTSPS_All_Data[[#This Row],[0 - Bedroom]]*0.75+MMTSPS_All_Data[[#This Row],[1 - Bedroom]]*1+MMTSPS_All_Data[[#This Row],[2 - Bedroom]]*2+MMTSPS_All_Data[[#This Row],[3 - Bedroom]]*3+MMTSPS_All_Data[[#This Row],[4 - Bedroom]]*4)/SUM(MMTSPS_All_Data[[#This Row],[SROs]:[4 - Bedroom]]),"err")</f>
        <v>2.0792079207920793</v>
      </c>
      <c r="U19" s="9">
        <v>0</v>
      </c>
      <c r="V19" s="23">
        <f>IFERROR(MMTSPS_All_Data[[#This Row],[Total units with PBRA]]/MMTSPS_All_Data[[#This Row],[Total Units]],"Err")</f>
        <v>0</v>
      </c>
      <c r="W19" s="41">
        <v>0</v>
      </c>
      <c r="X19" s="14">
        <v>0.99009900990099009</v>
      </c>
      <c r="Y19" s="14">
        <v>0</v>
      </c>
      <c r="Z19" s="14">
        <v>0</v>
      </c>
      <c r="AA19" s="25">
        <f>SUM(MMTSPS_All_Data[[#This Row],[% Units with Rent &lt; 30% AMI]:[% Units with Rent &gt; 60% AMI]])</f>
        <v>0.99009900990099009</v>
      </c>
      <c r="AB19" s="25">
        <f>IF(MMTSPS_All_Data[[#This Row],[Rent Category Total % ]]="A","n/a",MMTSPS_All_Data[[#This Row],[% Units with Rent &lt; 30% AMI]]*0.3+MMTSPS_All_Data[[#This Row],[% Units with Rent 31-50% AMI]]*0.5+MMTSPS_All_Data[[#This Row],[% Units with Rent 51-60% AMI]]*0.6+MMTSPS_All_Data[[#This Row],[% Units with Rent &gt; 60% AMI]]*0.8)</f>
        <v>0.49504950495049505</v>
      </c>
      <c r="AC19" s="14">
        <v>1</v>
      </c>
      <c r="AD19" s="14">
        <v>0</v>
      </c>
      <c r="AE19" s="14">
        <v>0</v>
      </c>
      <c r="AF19" s="14">
        <v>0</v>
      </c>
      <c r="AG19" s="14">
        <v>0</v>
      </c>
      <c r="AH19" s="14">
        <v>0</v>
      </c>
      <c r="AI19" s="14">
        <v>0</v>
      </c>
      <c r="AJ19" s="25">
        <f>SUM(MMTSPS_All_Data[[#This Row],[ADF %]:[Dev Disabled %]])</f>
        <v>0</v>
      </c>
      <c r="AK19" s="25">
        <f>SUM(MMTSPS_All_Data[[#This Row],[Family %]:[Dev Disabled %]])</f>
        <v>1</v>
      </c>
      <c r="AL19" s="4">
        <v>9225.6163366336641</v>
      </c>
      <c r="AM19" s="42">
        <v>0.96980628229366372</v>
      </c>
      <c r="AN19" s="12">
        <v>1628.230495049505</v>
      </c>
      <c r="AO19" s="12">
        <v>750.58732673267332</v>
      </c>
      <c r="AP19" s="12">
        <v>1090.00198019802</v>
      </c>
      <c r="AQ19" s="12">
        <v>3192.9121386138618</v>
      </c>
      <c r="AR19" s="12">
        <v>728.18801980198009</v>
      </c>
      <c r="AS19" s="12">
        <v>270.18039603960398</v>
      </c>
      <c r="AT19" s="12">
        <v>7660.1003564356442</v>
      </c>
      <c r="AU19" s="44">
        <v>0.83030770811684751</v>
      </c>
      <c r="AV19" s="4">
        <v>1565.5159801980192</v>
      </c>
      <c r="AW19" s="6">
        <v>1</v>
      </c>
      <c r="AX19" s="12">
        <v>22470.653465346535</v>
      </c>
      <c r="AY19" s="4">
        <v>-109.13748514851541</v>
      </c>
      <c r="AZ19" s="14">
        <v>0.93482980962516227</v>
      </c>
      <c r="BA19" s="12">
        <v>43217.366336633662</v>
      </c>
    </row>
    <row r="20" spans="1:53" ht="15" customHeight="1" x14ac:dyDescent="0.25">
      <c r="A20" s="46">
        <v>22</v>
      </c>
      <c r="B20" s="7" t="s">
        <v>26</v>
      </c>
      <c r="C20" s="7" t="s">
        <v>24</v>
      </c>
      <c r="D20" s="7" t="s">
        <v>48</v>
      </c>
      <c r="E20" s="3">
        <v>0</v>
      </c>
      <c r="F20" s="3">
        <v>0</v>
      </c>
      <c r="G20" s="3">
        <v>1</v>
      </c>
      <c r="H20" s="3">
        <v>0</v>
      </c>
      <c r="I20" s="3">
        <v>0</v>
      </c>
      <c r="J20" s="6">
        <v>10</v>
      </c>
      <c r="K20" s="9">
        <v>9</v>
      </c>
      <c r="L20" s="11">
        <v>7.333333333333333</v>
      </c>
      <c r="M20" s="12" t="s">
        <v>11</v>
      </c>
      <c r="N20" s="6">
        <v>0</v>
      </c>
      <c r="O20" s="6">
        <v>0</v>
      </c>
      <c r="P20" s="6">
        <v>0</v>
      </c>
      <c r="Q20" s="6">
        <v>10</v>
      </c>
      <c r="R20" s="6">
        <v>10</v>
      </c>
      <c r="S20" s="6">
        <v>2</v>
      </c>
      <c r="T20" s="25">
        <f>IFERROR((MMTSPS_All_Data[[#This Row],[SROs]]*0.5+MMTSPS_All_Data[[#This Row],[0 - Bedroom]]*0.75+MMTSPS_All_Data[[#This Row],[1 - Bedroom]]*1+MMTSPS_All_Data[[#This Row],[2 - Bedroom]]*2+MMTSPS_All_Data[[#This Row],[3 - Bedroom]]*3+MMTSPS_All_Data[[#This Row],[4 - Bedroom]]*4)/SUM(MMTSPS_All_Data[[#This Row],[SROs]:[4 - Bedroom]]),"err")</f>
        <v>2.6363636363636362</v>
      </c>
      <c r="U20" s="9">
        <v>0</v>
      </c>
      <c r="V20" s="23">
        <f>IFERROR(MMTSPS_All_Data[[#This Row],[Total units with PBRA]]/MMTSPS_All_Data[[#This Row],[Total Units]],"Err")</f>
        <v>0</v>
      </c>
      <c r="W20" s="41">
        <v>0</v>
      </c>
      <c r="X20" s="14">
        <v>1</v>
      </c>
      <c r="Y20" s="14">
        <v>0</v>
      </c>
      <c r="Z20" s="14">
        <v>0</v>
      </c>
      <c r="AA20" s="25">
        <f>SUM(MMTSPS_All_Data[[#This Row],[% Units with Rent &lt; 30% AMI]:[% Units with Rent &gt; 60% AMI]])</f>
        <v>1</v>
      </c>
      <c r="AB20" s="25">
        <f>IF(MMTSPS_All_Data[[#This Row],[Rent Category Total % ]]="A","n/a",MMTSPS_All_Data[[#This Row],[% Units with Rent &lt; 30% AMI]]*0.3+MMTSPS_All_Data[[#This Row],[% Units with Rent 31-50% AMI]]*0.5+MMTSPS_All_Data[[#This Row],[% Units with Rent 51-60% AMI]]*0.6+MMTSPS_All_Data[[#This Row],[% Units with Rent &gt; 60% AMI]]*0.8)</f>
        <v>0.5</v>
      </c>
      <c r="AC20" s="14">
        <v>1</v>
      </c>
      <c r="AD20" s="14">
        <v>0</v>
      </c>
      <c r="AE20" s="14">
        <v>1</v>
      </c>
      <c r="AF20" s="14">
        <v>0</v>
      </c>
      <c r="AG20" s="14">
        <v>0</v>
      </c>
      <c r="AH20" s="14">
        <v>0</v>
      </c>
      <c r="AI20" s="14">
        <v>0</v>
      </c>
      <c r="AJ20" s="25">
        <f>SUM(MMTSPS_All_Data[[#This Row],[ADF %]:[Dev Disabled %]])</f>
        <v>0</v>
      </c>
      <c r="AK20" s="25">
        <f>SUM(MMTSPS_All_Data[[#This Row],[Family %]:[Dev Disabled %]])</f>
        <v>2</v>
      </c>
      <c r="AL20" s="4">
        <v>8029.2736363636359</v>
      </c>
      <c r="AM20" s="42">
        <v>0.96736767611574415</v>
      </c>
      <c r="AN20" s="12">
        <v>1641.5318181818184</v>
      </c>
      <c r="AO20" s="12">
        <v>502.85718181818191</v>
      </c>
      <c r="AP20" s="12">
        <v>1232.4572727272728</v>
      </c>
      <c r="AQ20" s="12">
        <v>1802.9399999999996</v>
      </c>
      <c r="AR20" s="12">
        <v>249.33954545454546</v>
      </c>
      <c r="AS20" s="12">
        <v>1310.0454545454545</v>
      </c>
      <c r="AT20" s="12">
        <v>6739.1712727272716</v>
      </c>
      <c r="AU20" s="44">
        <v>0.83932514669899383</v>
      </c>
      <c r="AV20" s="4">
        <v>1290.1023636363641</v>
      </c>
      <c r="AW20" s="6">
        <v>1</v>
      </c>
      <c r="AX20" s="12">
        <v>36605.090909090912</v>
      </c>
      <c r="AY20" s="4">
        <v>-388.98854545454509</v>
      </c>
      <c r="AZ20" s="14">
        <v>0.76833383865728233</v>
      </c>
      <c r="BA20" s="12">
        <v>36605.090909090912</v>
      </c>
    </row>
    <row r="21" spans="1:53" ht="15" customHeight="1" x14ac:dyDescent="0.25">
      <c r="A21" s="46">
        <v>45</v>
      </c>
      <c r="B21" s="7" t="s">
        <v>14</v>
      </c>
      <c r="C21" s="7" t="s">
        <v>25</v>
      </c>
      <c r="D21" s="7" t="s">
        <v>46</v>
      </c>
      <c r="E21" s="3">
        <v>1</v>
      </c>
      <c r="F21" s="3">
        <v>1</v>
      </c>
      <c r="G21" s="3">
        <v>0</v>
      </c>
      <c r="H21" s="3">
        <v>0</v>
      </c>
      <c r="I21" s="3">
        <v>0</v>
      </c>
      <c r="J21" s="6">
        <v>21</v>
      </c>
      <c r="K21" s="9">
        <v>8</v>
      </c>
      <c r="L21" s="11">
        <v>5.625</v>
      </c>
      <c r="M21" s="12">
        <v>3293.3333333333335</v>
      </c>
      <c r="N21" s="6">
        <v>0</v>
      </c>
      <c r="O21" s="6">
        <v>0</v>
      </c>
      <c r="P21" s="6">
        <v>2</v>
      </c>
      <c r="Q21" s="6">
        <v>43</v>
      </c>
      <c r="R21" s="6">
        <v>0</v>
      </c>
      <c r="S21" s="6">
        <v>0</v>
      </c>
      <c r="T21" s="25">
        <f>IFERROR((MMTSPS_All_Data[[#This Row],[SROs]]*0.5+MMTSPS_All_Data[[#This Row],[0 - Bedroom]]*0.75+MMTSPS_All_Data[[#This Row],[1 - Bedroom]]*1+MMTSPS_All_Data[[#This Row],[2 - Bedroom]]*2+MMTSPS_All_Data[[#This Row],[3 - Bedroom]]*3+MMTSPS_All_Data[[#This Row],[4 - Bedroom]]*4)/SUM(MMTSPS_All_Data[[#This Row],[SROs]:[4 - Bedroom]]),"err")</f>
        <v>1.9555555555555555</v>
      </c>
      <c r="U21" s="9">
        <v>0</v>
      </c>
      <c r="V21" s="23">
        <f>IFERROR(MMTSPS_All_Data[[#This Row],[Total units with PBRA]]/MMTSPS_All_Data[[#This Row],[Total Units]],"Err")</f>
        <v>0</v>
      </c>
      <c r="W21" s="41">
        <v>0</v>
      </c>
      <c r="X21" s="14">
        <v>0.97777777777777775</v>
      </c>
      <c r="Y21" s="14">
        <v>0</v>
      </c>
      <c r="Z21" s="14">
        <v>0</v>
      </c>
      <c r="AA21" s="25">
        <f>SUM(MMTSPS_All_Data[[#This Row],[% Units with Rent &lt; 30% AMI]:[% Units with Rent &gt; 60% AMI]])</f>
        <v>0.97777777777777775</v>
      </c>
      <c r="AB21" s="25">
        <f>IF(MMTSPS_All_Data[[#This Row],[Rent Category Total % ]]="A","n/a",MMTSPS_All_Data[[#This Row],[% Units with Rent &lt; 30% AMI]]*0.3+MMTSPS_All_Data[[#This Row],[% Units with Rent 31-50% AMI]]*0.5+MMTSPS_All_Data[[#This Row],[% Units with Rent 51-60% AMI]]*0.6+MMTSPS_All_Data[[#This Row],[% Units with Rent &gt; 60% AMI]]*0.8)</f>
        <v>0.48888888888888887</v>
      </c>
      <c r="AC21" s="14">
        <v>1</v>
      </c>
      <c r="AD21" s="14">
        <v>0</v>
      </c>
      <c r="AE21" s="14">
        <v>0</v>
      </c>
      <c r="AF21" s="14">
        <v>0</v>
      </c>
      <c r="AG21" s="14">
        <v>0</v>
      </c>
      <c r="AH21" s="14">
        <v>0</v>
      </c>
      <c r="AI21" s="14">
        <v>0</v>
      </c>
      <c r="AJ21" s="25">
        <f>SUM(MMTSPS_All_Data[[#This Row],[ADF %]:[Dev Disabled %]])</f>
        <v>0</v>
      </c>
      <c r="AK21" s="25">
        <f>SUM(MMTSPS_All_Data[[#This Row],[Family %]:[Dev Disabled %]])</f>
        <v>1</v>
      </c>
      <c r="AL21" s="4">
        <v>8394.4288888888877</v>
      </c>
      <c r="AM21" s="42">
        <v>0.92355475634247308</v>
      </c>
      <c r="AN21" s="12">
        <v>1429.4459999999999</v>
      </c>
      <c r="AO21" s="12">
        <v>845.3986666666666</v>
      </c>
      <c r="AP21" s="12">
        <v>1605.8666666666666</v>
      </c>
      <c r="AQ21" s="12">
        <v>2287.5620000000008</v>
      </c>
      <c r="AR21" s="12">
        <v>647.69711111111121</v>
      </c>
      <c r="AS21" s="12">
        <v>306.66666666666669</v>
      </c>
      <c r="AT21" s="12">
        <v>7122.6371111111121</v>
      </c>
      <c r="AU21" s="44">
        <v>0.84849573513438692</v>
      </c>
      <c r="AV21" s="4">
        <v>1271.7917777777766</v>
      </c>
      <c r="AW21" s="6">
        <v>1</v>
      </c>
      <c r="AX21" s="12">
        <v>23875.177777777779</v>
      </c>
      <c r="AY21" s="4">
        <v>-707.65266666666787</v>
      </c>
      <c r="AZ21" s="14">
        <v>0.64249935447656414</v>
      </c>
      <c r="BA21" s="12">
        <v>42107.444444444445</v>
      </c>
    </row>
    <row r="22" spans="1:53" ht="15" customHeight="1" x14ac:dyDescent="0.25">
      <c r="A22" s="46">
        <v>22</v>
      </c>
      <c r="B22" s="7" t="s">
        <v>10</v>
      </c>
      <c r="C22" s="7" t="s">
        <v>27</v>
      </c>
      <c r="D22" s="7" t="s">
        <v>46</v>
      </c>
      <c r="E22" s="3">
        <v>1</v>
      </c>
      <c r="F22" s="3">
        <v>0</v>
      </c>
      <c r="G22" s="3">
        <v>0</v>
      </c>
      <c r="H22" s="3">
        <v>0</v>
      </c>
      <c r="I22" s="3">
        <v>0</v>
      </c>
      <c r="J22" s="6">
        <v>17</v>
      </c>
      <c r="K22" s="9">
        <v>16</v>
      </c>
      <c r="L22" s="11">
        <v>7.333333333333333</v>
      </c>
      <c r="M22" s="12">
        <v>13972.727272727272</v>
      </c>
      <c r="N22" s="6">
        <v>0</v>
      </c>
      <c r="O22" s="6">
        <v>0</v>
      </c>
      <c r="P22" s="6">
        <v>14</v>
      </c>
      <c r="Q22" s="6">
        <v>8</v>
      </c>
      <c r="R22" s="6">
        <v>0</v>
      </c>
      <c r="S22" s="6">
        <v>0</v>
      </c>
      <c r="T22" s="25">
        <f>IFERROR((MMTSPS_All_Data[[#This Row],[SROs]]*0.5+MMTSPS_All_Data[[#This Row],[0 - Bedroom]]*0.75+MMTSPS_All_Data[[#This Row],[1 - Bedroom]]*1+MMTSPS_All_Data[[#This Row],[2 - Bedroom]]*2+MMTSPS_All_Data[[#This Row],[3 - Bedroom]]*3+MMTSPS_All_Data[[#This Row],[4 - Bedroom]]*4)/SUM(MMTSPS_All_Data[[#This Row],[SROs]:[4 - Bedroom]]),"err")</f>
        <v>1.3636363636363635</v>
      </c>
      <c r="U22" s="9">
        <v>0</v>
      </c>
      <c r="V22" s="23">
        <f>IFERROR(MMTSPS_All_Data[[#This Row],[Total units with PBRA]]/MMTSPS_All_Data[[#This Row],[Total Units]],"Err")</f>
        <v>0</v>
      </c>
      <c r="W22" s="41">
        <v>0</v>
      </c>
      <c r="X22" s="14">
        <v>0.72727272727272729</v>
      </c>
      <c r="Y22" s="14">
        <v>0.27272727272727271</v>
      </c>
      <c r="Z22" s="14">
        <v>0</v>
      </c>
      <c r="AA22" s="25">
        <f>SUM(MMTSPS_All_Data[[#This Row],[% Units with Rent &lt; 30% AMI]:[% Units with Rent &gt; 60% AMI]])</f>
        <v>1</v>
      </c>
      <c r="AB22" s="25">
        <f>IF(MMTSPS_All_Data[[#This Row],[Rent Category Total % ]]="A","n/a",MMTSPS_All_Data[[#This Row],[% Units with Rent &lt; 30% AMI]]*0.3+MMTSPS_All_Data[[#This Row],[% Units with Rent 31-50% AMI]]*0.5+MMTSPS_All_Data[[#This Row],[% Units with Rent 51-60% AMI]]*0.6+MMTSPS_All_Data[[#This Row],[% Units with Rent &gt; 60% AMI]]*0.8)</f>
        <v>0.52727272727272723</v>
      </c>
      <c r="AC22" s="14">
        <v>1</v>
      </c>
      <c r="AD22" s="14">
        <v>0</v>
      </c>
      <c r="AE22" s="14">
        <v>0</v>
      </c>
      <c r="AF22" s="14">
        <v>1</v>
      </c>
      <c r="AG22" s="14">
        <v>0</v>
      </c>
      <c r="AH22" s="14">
        <v>0</v>
      </c>
      <c r="AI22" s="14">
        <v>0</v>
      </c>
      <c r="AJ22" s="25">
        <f>SUM(MMTSPS_All_Data[[#This Row],[ADF %]:[Dev Disabled %]])</f>
        <v>1</v>
      </c>
      <c r="AK22" s="25">
        <f>SUM(MMTSPS_All_Data[[#This Row],[Family %]:[Dev Disabled %]])</f>
        <v>2</v>
      </c>
      <c r="AL22" s="4">
        <v>6250.409090909091</v>
      </c>
      <c r="AM22" s="42">
        <v>0.97402832483781276</v>
      </c>
      <c r="AN22" s="12">
        <v>489.95454545454544</v>
      </c>
      <c r="AO22" s="12">
        <v>1409.909090909091</v>
      </c>
      <c r="AP22" s="12">
        <v>904.09090909090912</v>
      </c>
      <c r="AQ22" s="12">
        <v>1954.5454545454545</v>
      </c>
      <c r="AR22" s="12">
        <v>262.86363636363637</v>
      </c>
      <c r="AS22" s="12">
        <v>393.63636363636363</v>
      </c>
      <c r="AT22" s="12">
        <v>5415</v>
      </c>
      <c r="AU22" s="44">
        <v>0.86634329389349063</v>
      </c>
      <c r="AV22" s="4">
        <v>835.40909090909088</v>
      </c>
      <c r="AW22" s="6">
        <v>0</v>
      </c>
      <c r="AX22" s="12" t="s">
        <v>11</v>
      </c>
      <c r="AY22" s="4">
        <v>165.86363636363637</v>
      </c>
      <c r="AZ22" s="14">
        <v>1.2477257298031228</v>
      </c>
      <c r="BA22" s="12" t="s">
        <v>11</v>
      </c>
    </row>
    <row r="23" spans="1:53" ht="15" customHeight="1" x14ac:dyDescent="0.25">
      <c r="A23" s="46">
        <v>76</v>
      </c>
      <c r="B23" s="7" t="s">
        <v>10</v>
      </c>
      <c r="C23" s="7" t="s">
        <v>27</v>
      </c>
      <c r="D23" s="7" t="s">
        <v>46</v>
      </c>
      <c r="E23" s="3">
        <v>1</v>
      </c>
      <c r="F23" s="3">
        <v>1</v>
      </c>
      <c r="G23" s="3">
        <v>0</v>
      </c>
      <c r="H23" s="3">
        <v>0</v>
      </c>
      <c r="I23" s="3">
        <v>0</v>
      </c>
      <c r="J23" s="6">
        <v>112</v>
      </c>
      <c r="K23" s="9">
        <v>12</v>
      </c>
      <c r="L23" s="11">
        <v>76</v>
      </c>
      <c r="M23" s="12">
        <v>6166.394736842105</v>
      </c>
      <c r="N23" s="6">
        <v>76</v>
      </c>
      <c r="O23" s="6">
        <v>0</v>
      </c>
      <c r="P23" s="6">
        <v>0</v>
      </c>
      <c r="Q23" s="6">
        <v>0</v>
      </c>
      <c r="R23" s="6">
        <v>0</v>
      </c>
      <c r="S23" s="6">
        <v>0</v>
      </c>
      <c r="T23" s="25">
        <f>IFERROR((MMTSPS_All_Data[[#This Row],[SROs]]*0.5+MMTSPS_All_Data[[#This Row],[0 - Bedroom]]*0.75+MMTSPS_All_Data[[#This Row],[1 - Bedroom]]*1+MMTSPS_All_Data[[#This Row],[2 - Bedroom]]*2+MMTSPS_All_Data[[#This Row],[3 - Bedroom]]*3+MMTSPS_All_Data[[#This Row],[4 - Bedroom]]*4)/SUM(MMTSPS_All_Data[[#This Row],[SROs]:[4 - Bedroom]]),"err")</f>
        <v>0.5</v>
      </c>
      <c r="U23" s="9">
        <v>76</v>
      </c>
      <c r="V23" s="23">
        <f>IFERROR(MMTSPS_All_Data[[#This Row],[Total units with PBRA]]/MMTSPS_All_Data[[#This Row],[Total Units]],"Err")</f>
        <v>1</v>
      </c>
      <c r="W23" s="41">
        <v>0</v>
      </c>
      <c r="X23" s="14">
        <v>1</v>
      </c>
      <c r="Y23" s="14">
        <v>0</v>
      </c>
      <c r="Z23" s="14">
        <v>0</v>
      </c>
      <c r="AA23" s="25">
        <f>SUM(MMTSPS_All_Data[[#This Row],[% Units with Rent &lt; 30% AMI]:[% Units with Rent &gt; 60% AMI]])</f>
        <v>1</v>
      </c>
      <c r="AB23" s="25">
        <f>IF(MMTSPS_All_Data[[#This Row],[Rent Category Total % ]]="A","n/a",MMTSPS_All_Data[[#This Row],[% Units with Rent &lt; 30% AMI]]*0.3+MMTSPS_All_Data[[#This Row],[% Units with Rent 31-50% AMI]]*0.5+MMTSPS_All_Data[[#This Row],[% Units with Rent 51-60% AMI]]*0.6+MMTSPS_All_Data[[#This Row],[% Units with Rent &gt; 60% AMI]]*0.8)</f>
        <v>0.5</v>
      </c>
      <c r="AC23" s="14">
        <v>0</v>
      </c>
      <c r="AD23" s="14">
        <v>0</v>
      </c>
      <c r="AE23" s="14">
        <v>0</v>
      </c>
      <c r="AF23" s="14">
        <v>0</v>
      </c>
      <c r="AG23" s="14">
        <v>0</v>
      </c>
      <c r="AH23" s="14">
        <v>1</v>
      </c>
      <c r="AI23" s="14">
        <v>0</v>
      </c>
      <c r="AJ23" s="25">
        <f>SUM(MMTSPS_All_Data[[#This Row],[ADF %]:[Dev Disabled %]])</f>
        <v>1</v>
      </c>
      <c r="AK23" s="25">
        <f>SUM(MMTSPS_All_Data[[#This Row],[Family %]:[Dev Disabled %]])</f>
        <v>1</v>
      </c>
      <c r="AL23" s="4">
        <v>7157.3684210526317</v>
      </c>
      <c r="AM23" s="42">
        <v>0.98489623873385312</v>
      </c>
      <c r="AN23" s="12">
        <v>1014.7631578947369</v>
      </c>
      <c r="AO23" s="12">
        <v>1343.4342105263158</v>
      </c>
      <c r="AP23" s="12">
        <v>1130.1447368421052</v>
      </c>
      <c r="AQ23" s="12">
        <v>1957.828947368421</v>
      </c>
      <c r="AR23" s="12">
        <v>136.61842105263159</v>
      </c>
      <c r="AS23" s="12">
        <v>326.19736842105266</v>
      </c>
      <c r="AT23" s="12">
        <v>5908.9868421052633</v>
      </c>
      <c r="AU23" s="44">
        <v>0.82558092506801972</v>
      </c>
      <c r="AV23" s="4">
        <v>1248.3815789473683</v>
      </c>
      <c r="AW23" s="6">
        <v>1</v>
      </c>
      <c r="AX23" s="12">
        <v>11804.855263157895</v>
      </c>
      <c r="AY23" s="4">
        <v>111.85526315789474</v>
      </c>
      <c r="AZ23" s="14">
        <v>1.0984185421876447</v>
      </c>
      <c r="BA23" s="12">
        <v>27728.21052631579</v>
      </c>
    </row>
    <row r="24" spans="1:53" ht="15" customHeight="1" x14ac:dyDescent="0.25">
      <c r="A24" s="46">
        <v>38</v>
      </c>
      <c r="B24" s="7" t="s">
        <v>10</v>
      </c>
      <c r="C24" s="7" t="s">
        <v>27</v>
      </c>
      <c r="D24" s="7" t="s">
        <v>46</v>
      </c>
      <c r="E24" s="3">
        <v>1</v>
      </c>
      <c r="F24" s="3">
        <v>0</v>
      </c>
      <c r="G24" s="3">
        <v>0</v>
      </c>
      <c r="H24" s="3">
        <v>0</v>
      </c>
      <c r="I24" s="3">
        <v>0</v>
      </c>
      <c r="J24" s="6">
        <v>105</v>
      </c>
      <c r="K24" s="9">
        <v>4</v>
      </c>
      <c r="L24" s="11">
        <v>38</v>
      </c>
      <c r="M24" s="12">
        <v>8742.6842105263149</v>
      </c>
      <c r="N24" s="6">
        <v>37</v>
      </c>
      <c r="O24" s="6">
        <v>1</v>
      </c>
      <c r="P24" s="6">
        <v>0</v>
      </c>
      <c r="Q24" s="6">
        <v>0</v>
      </c>
      <c r="R24" s="6">
        <v>0</v>
      </c>
      <c r="S24" s="6">
        <v>0</v>
      </c>
      <c r="T24" s="25">
        <f>IFERROR((MMTSPS_All_Data[[#This Row],[SROs]]*0.5+MMTSPS_All_Data[[#This Row],[0 - Bedroom]]*0.75+MMTSPS_All_Data[[#This Row],[1 - Bedroom]]*1+MMTSPS_All_Data[[#This Row],[2 - Bedroom]]*2+MMTSPS_All_Data[[#This Row],[3 - Bedroom]]*3+MMTSPS_All_Data[[#This Row],[4 - Bedroom]]*4)/SUM(MMTSPS_All_Data[[#This Row],[SROs]:[4 - Bedroom]]),"err")</f>
        <v>0.50657894736842102</v>
      </c>
      <c r="U24" s="9">
        <v>38</v>
      </c>
      <c r="V24" s="23">
        <f>IFERROR(MMTSPS_All_Data[[#This Row],[Total units with PBRA]]/MMTSPS_All_Data[[#This Row],[Total Units]],"Err")</f>
        <v>1</v>
      </c>
      <c r="W24" s="41">
        <v>0</v>
      </c>
      <c r="X24" s="14">
        <v>1</v>
      </c>
      <c r="Y24" s="14">
        <v>0</v>
      </c>
      <c r="Z24" s="14">
        <v>0</v>
      </c>
      <c r="AA24" s="25">
        <f>SUM(MMTSPS_All_Data[[#This Row],[% Units with Rent &lt; 30% AMI]:[% Units with Rent &gt; 60% AMI]])</f>
        <v>1</v>
      </c>
      <c r="AB24" s="25">
        <f>IF(MMTSPS_All_Data[[#This Row],[Rent Category Total % ]]="A","n/a",MMTSPS_All_Data[[#This Row],[% Units with Rent &lt; 30% AMI]]*0.3+MMTSPS_All_Data[[#This Row],[% Units with Rent 31-50% AMI]]*0.5+MMTSPS_All_Data[[#This Row],[% Units with Rent 51-60% AMI]]*0.6+MMTSPS_All_Data[[#This Row],[% Units with Rent &gt; 60% AMI]]*0.8)</f>
        <v>0.5</v>
      </c>
      <c r="AC24" s="14">
        <v>0</v>
      </c>
      <c r="AD24" s="14">
        <v>0</v>
      </c>
      <c r="AE24" s="14">
        <v>0</v>
      </c>
      <c r="AF24" s="14">
        <v>0</v>
      </c>
      <c r="AG24" s="14">
        <v>0</v>
      </c>
      <c r="AH24" s="14">
        <v>1</v>
      </c>
      <c r="AI24" s="14">
        <v>0</v>
      </c>
      <c r="AJ24" s="25">
        <f>SUM(MMTSPS_All_Data[[#This Row],[ADF %]:[Dev Disabled %]])</f>
        <v>1</v>
      </c>
      <c r="AK24" s="25">
        <f>SUM(MMTSPS_All_Data[[#This Row],[Family %]:[Dev Disabled %]])</f>
        <v>1</v>
      </c>
      <c r="AL24" s="4">
        <v>7137.394736842105</v>
      </c>
      <c r="AM24" s="42">
        <v>0.97445305406649174</v>
      </c>
      <c r="AN24" s="12">
        <v>2194.6315789473683</v>
      </c>
      <c r="AO24" s="12">
        <v>768.28947368421052</v>
      </c>
      <c r="AP24" s="12">
        <v>1013.1842105263158</v>
      </c>
      <c r="AQ24" s="12">
        <v>812.73684210526312</v>
      </c>
      <c r="AR24" s="12">
        <v>116.63157894736842</v>
      </c>
      <c r="AS24" s="12">
        <v>227.48131578947371</v>
      </c>
      <c r="AT24" s="12">
        <v>5132.9549999999999</v>
      </c>
      <c r="AU24" s="44">
        <v>0.7191636709546827</v>
      </c>
      <c r="AV24" s="4">
        <v>2004.439736842105</v>
      </c>
      <c r="AW24" s="6">
        <v>1</v>
      </c>
      <c r="AX24" s="12">
        <v>12499.052631578947</v>
      </c>
      <c r="AY24" s="4">
        <v>1136.3344736842103</v>
      </c>
      <c r="AZ24" s="14">
        <v>2.3089823572208075</v>
      </c>
      <c r="BA24" s="12">
        <v>12499.052631578947</v>
      </c>
    </row>
    <row r="25" spans="1:53" ht="15" customHeight="1" x14ac:dyDescent="0.25">
      <c r="A25" s="46">
        <v>20</v>
      </c>
      <c r="B25" s="7" t="s">
        <v>10</v>
      </c>
      <c r="C25" s="7" t="s">
        <v>27</v>
      </c>
      <c r="D25" s="7" t="s">
        <v>46</v>
      </c>
      <c r="E25" s="3">
        <v>1</v>
      </c>
      <c r="F25" s="3">
        <v>0</v>
      </c>
      <c r="G25" s="3">
        <v>0</v>
      </c>
      <c r="H25" s="3">
        <v>0</v>
      </c>
      <c r="I25" s="3">
        <v>0</v>
      </c>
      <c r="J25" s="6">
        <v>69</v>
      </c>
      <c r="K25" s="9">
        <v>8</v>
      </c>
      <c r="L25" s="11">
        <v>20</v>
      </c>
      <c r="M25" s="12">
        <v>10280</v>
      </c>
      <c r="N25" s="6">
        <v>0</v>
      </c>
      <c r="O25" s="6">
        <v>0</v>
      </c>
      <c r="P25" s="6">
        <v>0</v>
      </c>
      <c r="Q25" s="6">
        <v>20</v>
      </c>
      <c r="R25" s="6">
        <v>0</v>
      </c>
      <c r="S25" s="6">
        <v>0</v>
      </c>
      <c r="T25" s="25">
        <f>IFERROR((MMTSPS_All_Data[[#This Row],[SROs]]*0.5+MMTSPS_All_Data[[#This Row],[0 - Bedroom]]*0.75+MMTSPS_All_Data[[#This Row],[1 - Bedroom]]*1+MMTSPS_All_Data[[#This Row],[2 - Bedroom]]*2+MMTSPS_All_Data[[#This Row],[3 - Bedroom]]*3+MMTSPS_All_Data[[#This Row],[4 - Bedroom]]*4)/SUM(MMTSPS_All_Data[[#This Row],[SROs]:[4 - Bedroom]]),"err")</f>
        <v>2</v>
      </c>
      <c r="U25" s="9">
        <v>20</v>
      </c>
      <c r="V25" s="23">
        <f>IFERROR(MMTSPS_All_Data[[#This Row],[Total units with PBRA]]/MMTSPS_All_Data[[#This Row],[Total Units]],"Err")</f>
        <v>1</v>
      </c>
      <c r="W25" s="41">
        <v>0</v>
      </c>
      <c r="X25" s="14">
        <v>0</v>
      </c>
      <c r="Y25" s="14">
        <v>1</v>
      </c>
      <c r="Z25" s="14">
        <v>0</v>
      </c>
      <c r="AA25" s="25">
        <f>SUM(MMTSPS_All_Data[[#This Row],[% Units with Rent &lt; 30% AMI]:[% Units with Rent &gt; 60% AMI]])</f>
        <v>1</v>
      </c>
      <c r="AB25" s="25">
        <f>IF(MMTSPS_All_Data[[#This Row],[Rent Category Total % ]]="A","n/a",MMTSPS_All_Data[[#This Row],[% Units with Rent &lt; 30% AMI]]*0.3+MMTSPS_All_Data[[#This Row],[% Units with Rent 31-50% AMI]]*0.5+MMTSPS_All_Data[[#This Row],[% Units with Rent 51-60% AMI]]*0.6+MMTSPS_All_Data[[#This Row],[% Units with Rent &gt; 60% AMI]]*0.8)</f>
        <v>0.6</v>
      </c>
      <c r="AC25" s="14">
        <v>1</v>
      </c>
      <c r="AD25" s="14">
        <v>0</v>
      </c>
      <c r="AE25" s="14">
        <v>0</v>
      </c>
      <c r="AF25" s="14">
        <v>1</v>
      </c>
      <c r="AG25" s="14">
        <v>0</v>
      </c>
      <c r="AH25" s="14">
        <v>0</v>
      </c>
      <c r="AI25" s="14">
        <v>0</v>
      </c>
      <c r="AJ25" s="25">
        <f>SUM(MMTSPS_All_Data[[#This Row],[ADF %]:[Dev Disabled %]])</f>
        <v>1</v>
      </c>
      <c r="AK25" s="25">
        <f>SUM(MMTSPS_All_Data[[#This Row],[Family %]:[Dev Disabled %]])</f>
        <v>2</v>
      </c>
      <c r="AL25" s="4">
        <v>9196.2000000000007</v>
      </c>
      <c r="AM25" s="42">
        <v>0.99289404264673553</v>
      </c>
      <c r="AN25" s="12">
        <v>1627.0432345634376</v>
      </c>
      <c r="AO25" s="12">
        <v>1132.7500000000002</v>
      </c>
      <c r="AP25" s="12">
        <v>1269.6500000000001</v>
      </c>
      <c r="AQ25" s="12">
        <v>1297.90733291625</v>
      </c>
      <c r="AR25" s="12">
        <v>184.1273110775</v>
      </c>
      <c r="AS25" s="12">
        <v>806.90925000000004</v>
      </c>
      <c r="AT25" s="12">
        <v>6318.3871285571877</v>
      </c>
      <c r="AU25" s="44">
        <v>0.68706499734207471</v>
      </c>
      <c r="AV25" s="4">
        <v>2877.8128714428121</v>
      </c>
      <c r="AW25" s="6">
        <v>0</v>
      </c>
      <c r="AX25" s="12" t="s">
        <v>11</v>
      </c>
      <c r="AY25" s="4">
        <v>986.31287144281237</v>
      </c>
      <c r="AZ25" s="14">
        <v>1.5214448170461603</v>
      </c>
      <c r="BA25" s="12" t="s">
        <v>11</v>
      </c>
    </row>
    <row r="26" spans="1:53" ht="15" customHeight="1" x14ac:dyDescent="0.25">
      <c r="A26" s="46">
        <v>40</v>
      </c>
      <c r="B26" s="7" t="s">
        <v>28</v>
      </c>
      <c r="C26" s="7" t="s">
        <v>29</v>
      </c>
      <c r="D26" s="7" t="s">
        <v>46</v>
      </c>
      <c r="E26" s="3">
        <v>1</v>
      </c>
      <c r="F26" s="3">
        <v>1</v>
      </c>
      <c r="G26" s="3">
        <v>0</v>
      </c>
      <c r="H26" s="3">
        <v>0</v>
      </c>
      <c r="I26" s="3">
        <v>0</v>
      </c>
      <c r="J26" s="6">
        <v>16</v>
      </c>
      <c r="K26" s="9">
        <v>15</v>
      </c>
      <c r="L26" s="11">
        <v>40</v>
      </c>
      <c r="M26" s="12">
        <v>3130.0250000000001</v>
      </c>
      <c r="N26" s="6">
        <v>0</v>
      </c>
      <c r="O26" s="6">
        <v>40</v>
      </c>
      <c r="P26" s="6">
        <v>0</v>
      </c>
      <c r="Q26" s="6">
        <v>0</v>
      </c>
      <c r="R26" s="6">
        <v>0</v>
      </c>
      <c r="S26" s="6">
        <v>0</v>
      </c>
      <c r="T26" s="25">
        <f>IFERROR((MMTSPS_All_Data[[#This Row],[SROs]]*0.5+MMTSPS_All_Data[[#This Row],[0 - Bedroom]]*0.75+MMTSPS_All_Data[[#This Row],[1 - Bedroom]]*1+MMTSPS_All_Data[[#This Row],[2 - Bedroom]]*2+MMTSPS_All_Data[[#This Row],[3 - Bedroom]]*3+MMTSPS_All_Data[[#This Row],[4 - Bedroom]]*4)/SUM(MMTSPS_All_Data[[#This Row],[SROs]:[4 - Bedroom]]),"err")</f>
        <v>0.75</v>
      </c>
      <c r="U26" s="9">
        <v>20</v>
      </c>
      <c r="V26" s="23">
        <f>IFERROR(MMTSPS_All_Data[[#This Row],[Total units with PBRA]]/MMTSPS_All_Data[[#This Row],[Total Units]],"Err")</f>
        <v>0.5</v>
      </c>
      <c r="W26" s="41">
        <v>0.5</v>
      </c>
      <c r="X26" s="14">
        <v>0.5</v>
      </c>
      <c r="Y26" s="14">
        <v>0</v>
      </c>
      <c r="Z26" s="14">
        <v>0</v>
      </c>
      <c r="AA26" s="25">
        <f>SUM(MMTSPS_All_Data[[#This Row],[% Units with Rent &lt; 30% AMI]:[% Units with Rent &gt; 60% AMI]])</f>
        <v>1</v>
      </c>
      <c r="AB26" s="25">
        <f>IF(MMTSPS_All_Data[[#This Row],[Rent Category Total % ]]="A","n/a",MMTSPS_All_Data[[#This Row],[% Units with Rent &lt; 30% AMI]]*0.3+MMTSPS_All_Data[[#This Row],[% Units with Rent 31-50% AMI]]*0.5+MMTSPS_All_Data[[#This Row],[% Units with Rent 51-60% AMI]]*0.6+MMTSPS_All_Data[[#This Row],[% Units with Rent &gt; 60% AMI]]*0.8)</f>
        <v>0.4</v>
      </c>
      <c r="AC26" s="14">
        <v>0</v>
      </c>
      <c r="AD26" s="14">
        <v>0</v>
      </c>
      <c r="AE26" s="14">
        <v>0</v>
      </c>
      <c r="AF26" s="14">
        <v>1</v>
      </c>
      <c r="AG26" s="14">
        <v>1</v>
      </c>
      <c r="AH26" s="14">
        <v>0</v>
      </c>
      <c r="AI26" s="14">
        <v>0</v>
      </c>
      <c r="AJ26" s="25">
        <f>SUM(MMTSPS_All_Data[[#This Row],[ADF %]:[Dev Disabled %]])</f>
        <v>2</v>
      </c>
      <c r="AK26" s="25">
        <f>SUM(MMTSPS_All_Data[[#This Row],[Family %]:[Dev Disabled %]])</f>
        <v>2</v>
      </c>
      <c r="AL26" s="4">
        <v>6731.625</v>
      </c>
      <c r="AM26" s="42">
        <v>0.97151393189981117</v>
      </c>
      <c r="AN26" s="12">
        <v>618.95000000000005</v>
      </c>
      <c r="AO26" s="12">
        <v>739.625</v>
      </c>
      <c r="AP26" s="12">
        <v>1209.45</v>
      </c>
      <c r="AQ26" s="12">
        <v>1609.9749999999999</v>
      </c>
      <c r="AR26" s="12">
        <v>151.27500000000001</v>
      </c>
      <c r="AS26" s="12">
        <v>225.00225</v>
      </c>
      <c r="AT26" s="12">
        <v>4554.2772500000001</v>
      </c>
      <c r="AU26" s="44">
        <v>0.67654945871167804</v>
      </c>
      <c r="AV26" s="4">
        <v>2177.3477499999999</v>
      </c>
      <c r="AW26" s="6">
        <v>1</v>
      </c>
      <c r="AX26" s="12">
        <v>3387.85</v>
      </c>
      <c r="AY26" s="4">
        <v>1811.7227500000001</v>
      </c>
      <c r="AZ26" s="14">
        <v>5.9551391452991451</v>
      </c>
      <c r="BA26" s="12">
        <v>19637.849999999999</v>
      </c>
    </row>
    <row r="27" spans="1:53" ht="15" customHeight="1" x14ac:dyDescent="0.25">
      <c r="A27" s="46">
        <v>195</v>
      </c>
      <c r="B27" s="7" t="s">
        <v>10</v>
      </c>
      <c r="C27" s="7" t="s">
        <v>27</v>
      </c>
      <c r="D27" s="7" t="s">
        <v>46</v>
      </c>
      <c r="E27" s="3">
        <v>1</v>
      </c>
      <c r="F27" s="3">
        <v>1</v>
      </c>
      <c r="G27" s="3">
        <v>0</v>
      </c>
      <c r="H27" s="3">
        <v>0</v>
      </c>
      <c r="I27" s="3">
        <v>0</v>
      </c>
      <c r="J27" s="6">
        <v>103</v>
      </c>
      <c r="K27" s="9">
        <v>10</v>
      </c>
      <c r="L27" s="11">
        <v>195</v>
      </c>
      <c r="M27" s="12">
        <v>1795.8871794871795</v>
      </c>
      <c r="N27" s="6">
        <v>157</v>
      </c>
      <c r="O27" s="6">
        <v>38</v>
      </c>
      <c r="P27" s="6">
        <v>0</v>
      </c>
      <c r="Q27" s="6">
        <v>0</v>
      </c>
      <c r="R27" s="6">
        <v>0</v>
      </c>
      <c r="S27" s="6">
        <v>0</v>
      </c>
      <c r="T27" s="25">
        <f>IFERROR((MMTSPS_All_Data[[#This Row],[SROs]]*0.5+MMTSPS_All_Data[[#This Row],[0 - Bedroom]]*0.75+MMTSPS_All_Data[[#This Row],[1 - Bedroom]]*1+MMTSPS_All_Data[[#This Row],[2 - Bedroom]]*2+MMTSPS_All_Data[[#This Row],[3 - Bedroom]]*3+MMTSPS_All_Data[[#This Row],[4 - Bedroom]]*4)/SUM(MMTSPS_All_Data[[#This Row],[SROs]:[4 - Bedroom]]),"err")</f>
        <v>0.54871794871794877</v>
      </c>
      <c r="U27" s="9">
        <v>0</v>
      </c>
      <c r="V27" s="23">
        <f>IFERROR(MMTSPS_All_Data[[#This Row],[Total units with PBRA]]/MMTSPS_All_Data[[#This Row],[Total Units]],"Err")</f>
        <v>0</v>
      </c>
      <c r="W27" s="41">
        <v>0.80512820512820515</v>
      </c>
      <c r="X27" s="14">
        <v>0.19487179487179487</v>
      </c>
      <c r="Y27" s="14">
        <v>0</v>
      </c>
      <c r="Z27" s="14">
        <v>0</v>
      </c>
      <c r="AA27" s="25">
        <f>SUM(MMTSPS_All_Data[[#This Row],[% Units with Rent &lt; 30% AMI]:[% Units with Rent &gt; 60% AMI]])</f>
        <v>1</v>
      </c>
      <c r="AB27" s="25">
        <f>IF(MMTSPS_All_Data[[#This Row],[Rent Category Total % ]]="A","n/a",MMTSPS_All_Data[[#This Row],[% Units with Rent &lt; 30% AMI]]*0.3+MMTSPS_All_Data[[#This Row],[% Units with Rent 31-50% AMI]]*0.5+MMTSPS_All_Data[[#This Row],[% Units with Rent 51-60% AMI]]*0.6+MMTSPS_All_Data[[#This Row],[% Units with Rent &gt; 60% AMI]]*0.8)</f>
        <v>0.33897435897435896</v>
      </c>
      <c r="AC27" s="14">
        <v>0</v>
      </c>
      <c r="AD27" s="14">
        <v>0</v>
      </c>
      <c r="AE27" s="14">
        <v>0</v>
      </c>
      <c r="AF27" s="14">
        <v>1</v>
      </c>
      <c r="AG27" s="14">
        <v>0</v>
      </c>
      <c r="AH27" s="14">
        <v>0</v>
      </c>
      <c r="AI27" s="14">
        <v>0</v>
      </c>
      <c r="AJ27" s="25">
        <f>SUM(MMTSPS_All_Data[[#This Row],[ADF %]:[Dev Disabled %]])</f>
        <v>1</v>
      </c>
      <c r="AK27" s="25">
        <f>SUM(MMTSPS_All_Data[[#This Row],[Family %]:[Dev Disabled %]])</f>
        <v>1</v>
      </c>
      <c r="AL27" s="4">
        <v>5583.7589743589742</v>
      </c>
      <c r="AM27" s="42">
        <v>0.98380472300649391</v>
      </c>
      <c r="AN27" s="12">
        <v>875.07179487179485</v>
      </c>
      <c r="AO27" s="12">
        <v>1400.251282051282</v>
      </c>
      <c r="AP27" s="12">
        <v>604.98461538461538</v>
      </c>
      <c r="AQ27" s="12">
        <v>1407.3076923076924</v>
      </c>
      <c r="AR27" s="12">
        <v>129.23076923076923</v>
      </c>
      <c r="AS27" s="12">
        <v>292.69230769230768</v>
      </c>
      <c r="AT27" s="12">
        <v>4709.5384615384619</v>
      </c>
      <c r="AU27" s="44">
        <v>0.8434351273335764</v>
      </c>
      <c r="AV27" s="4">
        <v>874.22051282051279</v>
      </c>
      <c r="AW27" s="6">
        <v>1</v>
      </c>
      <c r="AX27" s="12">
        <v>1741.7794871794872</v>
      </c>
      <c r="AY27" s="4">
        <v>635.34871794871799</v>
      </c>
      <c r="AZ27" s="14">
        <v>3.6597896092743665</v>
      </c>
      <c r="BA27" s="12">
        <v>38321.420512820514</v>
      </c>
    </row>
    <row r="28" spans="1:53" ht="15" customHeight="1" x14ac:dyDescent="0.25">
      <c r="A28" s="46">
        <v>76</v>
      </c>
      <c r="B28" s="7" t="s">
        <v>10</v>
      </c>
      <c r="C28" s="7" t="s">
        <v>27</v>
      </c>
      <c r="D28" s="7" t="s">
        <v>46</v>
      </c>
      <c r="E28" s="3">
        <v>1</v>
      </c>
      <c r="F28" s="3">
        <v>0</v>
      </c>
      <c r="G28" s="3">
        <v>0</v>
      </c>
      <c r="H28" s="3">
        <v>0</v>
      </c>
      <c r="I28" s="3">
        <v>0</v>
      </c>
      <c r="J28" s="6">
        <v>117</v>
      </c>
      <c r="K28" s="9">
        <v>28</v>
      </c>
      <c r="L28" s="11">
        <v>76</v>
      </c>
      <c r="M28" s="12">
        <v>16585.473684210527</v>
      </c>
      <c r="N28" s="6">
        <v>76</v>
      </c>
      <c r="O28" s="6">
        <v>0</v>
      </c>
      <c r="P28" s="6">
        <v>0</v>
      </c>
      <c r="Q28" s="6">
        <v>0</v>
      </c>
      <c r="R28" s="6">
        <v>0</v>
      </c>
      <c r="S28" s="6">
        <v>0</v>
      </c>
      <c r="T28" s="25">
        <f>IFERROR((MMTSPS_All_Data[[#This Row],[SROs]]*0.5+MMTSPS_All_Data[[#This Row],[0 - Bedroom]]*0.75+MMTSPS_All_Data[[#This Row],[1 - Bedroom]]*1+MMTSPS_All_Data[[#This Row],[2 - Bedroom]]*2+MMTSPS_All_Data[[#This Row],[3 - Bedroom]]*3+MMTSPS_All_Data[[#This Row],[4 - Bedroom]]*4)/SUM(MMTSPS_All_Data[[#This Row],[SROs]:[4 - Bedroom]]),"err")</f>
        <v>0.5</v>
      </c>
      <c r="U28" s="9">
        <v>0</v>
      </c>
      <c r="V28" s="23">
        <f>IFERROR(MMTSPS_All_Data[[#This Row],[Total units with PBRA]]/MMTSPS_All_Data[[#This Row],[Total Units]],"Err")</f>
        <v>0</v>
      </c>
      <c r="W28" s="41">
        <v>1</v>
      </c>
      <c r="X28" s="14">
        <v>0</v>
      </c>
      <c r="Y28" s="14">
        <v>0</v>
      </c>
      <c r="Z28" s="14">
        <v>0</v>
      </c>
      <c r="AA28" s="25">
        <f>SUM(MMTSPS_All_Data[[#This Row],[% Units with Rent &lt; 30% AMI]:[% Units with Rent &gt; 60% AMI]])</f>
        <v>1</v>
      </c>
      <c r="AB28" s="25">
        <f>IF(MMTSPS_All_Data[[#This Row],[Rent Category Total % ]]="A","n/a",MMTSPS_All_Data[[#This Row],[% Units with Rent &lt; 30% AMI]]*0.3+MMTSPS_All_Data[[#This Row],[% Units with Rent 31-50% AMI]]*0.5+MMTSPS_All_Data[[#This Row],[% Units with Rent 51-60% AMI]]*0.6+MMTSPS_All_Data[[#This Row],[% Units with Rent &gt; 60% AMI]]*0.8)</f>
        <v>0.3</v>
      </c>
      <c r="AC28" s="14">
        <v>0</v>
      </c>
      <c r="AD28" s="14">
        <v>0</v>
      </c>
      <c r="AE28" s="14">
        <v>0</v>
      </c>
      <c r="AF28" s="14">
        <v>0</v>
      </c>
      <c r="AG28" s="14">
        <v>0.5</v>
      </c>
      <c r="AH28" s="14">
        <v>0</v>
      </c>
      <c r="AI28" s="14">
        <v>0</v>
      </c>
      <c r="AJ28" s="25">
        <f>SUM(MMTSPS_All_Data[[#This Row],[ADF %]:[Dev Disabled %]])</f>
        <v>0.5</v>
      </c>
      <c r="AK28" s="25">
        <f>SUM(MMTSPS_All_Data[[#This Row],[Family %]:[Dev Disabled %]])</f>
        <v>0.5</v>
      </c>
      <c r="AL28" s="4">
        <v>3468.8947368421054</v>
      </c>
      <c r="AM28" s="42" t="s">
        <v>23</v>
      </c>
      <c r="AN28" s="12">
        <v>670.56578947368416</v>
      </c>
      <c r="AO28" s="12">
        <v>430.5</v>
      </c>
      <c r="AP28" s="12">
        <v>615.18421052631584</v>
      </c>
      <c r="AQ28" s="12">
        <v>1163.0921052631579</v>
      </c>
      <c r="AR28" s="12">
        <v>134.90789473684211</v>
      </c>
      <c r="AS28" s="12">
        <v>0</v>
      </c>
      <c r="AT28" s="12">
        <v>3014.25</v>
      </c>
      <c r="AU28" s="44">
        <v>0.86893671577478038</v>
      </c>
      <c r="AV28" s="4">
        <v>454.64473684210526</v>
      </c>
      <c r="AW28" s="6">
        <v>0</v>
      </c>
      <c r="AX28" s="12" t="s">
        <v>11</v>
      </c>
      <c r="AY28" s="4">
        <v>454.64473684210526</v>
      </c>
      <c r="AZ28" s="14" t="s">
        <v>11</v>
      </c>
      <c r="BA28" s="12" t="s">
        <v>11</v>
      </c>
    </row>
    <row r="29" spans="1:53" ht="15" customHeight="1" x14ac:dyDescent="0.25">
      <c r="A29" s="46">
        <v>153</v>
      </c>
      <c r="B29" s="7" t="s">
        <v>10</v>
      </c>
      <c r="C29" s="7" t="s">
        <v>27</v>
      </c>
      <c r="D29" s="7" t="s">
        <v>46</v>
      </c>
      <c r="E29" s="3">
        <v>1</v>
      </c>
      <c r="F29" s="3">
        <v>0</v>
      </c>
      <c r="G29" s="3">
        <v>0</v>
      </c>
      <c r="H29" s="3">
        <v>0</v>
      </c>
      <c r="I29" s="3">
        <v>0</v>
      </c>
      <c r="J29" s="6">
        <v>108</v>
      </c>
      <c r="K29" s="9">
        <v>26</v>
      </c>
      <c r="L29" s="11">
        <v>153</v>
      </c>
      <c r="M29" s="12">
        <v>11228.901960784313</v>
      </c>
      <c r="N29" s="6">
        <v>153</v>
      </c>
      <c r="O29" s="6">
        <v>0</v>
      </c>
      <c r="P29" s="6">
        <v>0</v>
      </c>
      <c r="Q29" s="6">
        <v>0</v>
      </c>
      <c r="R29" s="6">
        <v>0</v>
      </c>
      <c r="S29" s="6">
        <v>0</v>
      </c>
      <c r="T29" s="25">
        <f>IFERROR((MMTSPS_All_Data[[#This Row],[SROs]]*0.5+MMTSPS_All_Data[[#This Row],[0 - Bedroom]]*0.75+MMTSPS_All_Data[[#This Row],[1 - Bedroom]]*1+MMTSPS_All_Data[[#This Row],[2 - Bedroom]]*2+MMTSPS_All_Data[[#This Row],[3 - Bedroom]]*3+MMTSPS_All_Data[[#This Row],[4 - Bedroom]]*4)/SUM(MMTSPS_All_Data[[#This Row],[SROs]:[4 - Bedroom]]),"err")</f>
        <v>0.5</v>
      </c>
      <c r="U29" s="9">
        <v>0</v>
      </c>
      <c r="V29" s="23">
        <f>IFERROR(MMTSPS_All_Data[[#This Row],[Total units with PBRA]]/MMTSPS_All_Data[[#This Row],[Total Units]],"Err")</f>
        <v>0</v>
      </c>
      <c r="W29" s="41">
        <v>0</v>
      </c>
      <c r="X29" s="14">
        <v>0</v>
      </c>
      <c r="Y29" s="14">
        <v>1</v>
      </c>
      <c r="Z29" s="14">
        <v>0</v>
      </c>
      <c r="AA29" s="25">
        <f>SUM(MMTSPS_All_Data[[#This Row],[% Units with Rent &lt; 30% AMI]:[% Units with Rent &gt; 60% AMI]])</f>
        <v>1</v>
      </c>
      <c r="AB29" s="25">
        <f>IF(MMTSPS_All_Data[[#This Row],[Rent Category Total % ]]="A","n/a",MMTSPS_All_Data[[#This Row],[% Units with Rent &lt; 30% AMI]]*0.3+MMTSPS_All_Data[[#This Row],[% Units with Rent 31-50% AMI]]*0.5+MMTSPS_All_Data[[#This Row],[% Units with Rent 51-60% AMI]]*0.6+MMTSPS_All_Data[[#This Row],[% Units with Rent &gt; 60% AMI]]*0.8)</f>
        <v>0.6</v>
      </c>
      <c r="AC29" s="14">
        <v>0</v>
      </c>
      <c r="AD29" s="14">
        <v>0</v>
      </c>
      <c r="AE29" s="14">
        <v>0</v>
      </c>
      <c r="AF29" s="14">
        <v>0</v>
      </c>
      <c r="AG29" s="14">
        <v>0</v>
      </c>
      <c r="AH29" s="14">
        <v>0.68627450980392157</v>
      </c>
      <c r="AI29" s="14">
        <v>0</v>
      </c>
      <c r="AJ29" s="25">
        <f>SUM(MMTSPS_All_Data[[#This Row],[ADF %]:[Dev Disabled %]])</f>
        <v>0.68627450980392157</v>
      </c>
      <c r="AK29" s="25">
        <f>SUM(MMTSPS_All_Data[[#This Row],[Family %]:[Dev Disabled %]])</f>
        <v>0.68627450980392157</v>
      </c>
      <c r="AL29" s="4">
        <v>6498.3267973856209</v>
      </c>
      <c r="AM29" s="42">
        <v>0.97835892064717067</v>
      </c>
      <c r="AN29" s="12">
        <v>2190.9673202614381</v>
      </c>
      <c r="AO29" s="12">
        <v>779.95424836601308</v>
      </c>
      <c r="AP29" s="12">
        <v>782.03267973856214</v>
      </c>
      <c r="AQ29" s="12">
        <v>1817.562091503268</v>
      </c>
      <c r="AR29" s="12">
        <v>254.48366013071896</v>
      </c>
      <c r="AS29" s="12">
        <v>0</v>
      </c>
      <c r="AT29" s="12">
        <v>5825</v>
      </c>
      <c r="AU29" s="44">
        <v>0.89638458969830348</v>
      </c>
      <c r="AV29" s="4">
        <v>673.32679738562092</v>
      </c>
      <c r="AW29" s="6">
        <v>1</v>
      </c>
      <c r="AX29" s="12">
        <v>3564.1830065359477</v>
      </c>
      <c r="AY29" s="4">
        <v>427.8169934640523</v>
      </c>
      <c r="AZ29" s="14">
        <v>2.7425658227511116</v>
      </c>
      <c r="BA29" s="12">
        <v>3564.1830065359477</v>
      </c>
    </row>
    <row r="30" spans="1:53" ht="15" customHeight="1" x14ac:dyDescent="0.25">
      <c r="A30" s="46">
        <v>99</v>
      </c>
      <c r="B30" s="7" t="s">
        <v>10</v>
      </c>
      <c r="C30" s="7" t="s">
        <v>27</v>
      </c>
      <c r="D30" s="7" t="s">
        <v>46</v>
      </c>
      <c r="E30" s="3">
        <v>1</v>
      </c>
      <c r="F30" s="3">
        <v>1</v>
      </c>
      <c r="G30" s="3">
        <v>0</v>
      </c>
      <c r="H30" s="3">
        <v>0</v>
      </c>
      <c r="I30" s="3">
        <v>0</v>
      </c>
      <c r="J30" s="6">
        <v>107</v>
      </c>
      <c r="K30" s="9">
        <v>11</v>
      </c>
      <c r="L30" s="11">
        <v>99</v>
      </c>
      <c r="M30" s="12">
        <v>5894.0404040404037</v>
      </c>
      <c r="N30" s="6">
        <v>99</v>
      </c>
      <c r="O30" s="6">
        <v>0</v>
      </c>
      <c r="P30" s="6">
        <v>0</v>
      </c>
      <c r="Q30" s="6">
        <v>0</v>
      </c>
      <c r="R30" s="6">
        <v>0</v>
      </c>
      <c r="S30" s="6">
        <v>0</v>
      </c>
      <c r="T30" s="25">
        <f>IFERROR((MMTSPS_All_Data[[#This Row],[SROs]]*0.5+MMTSPS_All_Data[[#This Row],[0 - Bedroom]]*0.75+MMTSPS_All_Data[[#This Row],[1 - Bedroom]]*1+MMTSPS_All_Data[[#This Row],[2 - Bedroom]]*2+MMTSPS_All_Data[[#This Row],[3 - Bedroom]]*3+MMTSPS_All_Data[[#This Row],[4 - Bedroom]]*4)/SUM(MMTSPS_All_Data[[#This Row],[SROs]:[4 - Bedroom]]),"err")</f>
        <v>0.5</v>
      </c>
      <c r="U30" s="9">
        <v>35</v>
      </c>
      <c r="V30" s="23">
        <f>IFERROR(MMTSPS_All_Data[[#This Row],[Total units with PBRA]]/MMTSPS_All_Data[[#This Row],[Total Units]],"Err")</f>
        <v>0.35353535353535354</v>
      </c>
      <c r="W30" s="41">
        <v>1</v>
      </c>
      <c r="X30" s="14">
        <v>0</v>
      </c>
      <c r="Y30" s="14">
        <v>0</v>
      </c>
      <c r="Z30" s="14">
        <v>0</v>
      </c>
      <c r="AA30" s="25">
        <f>SUM(MMTSPS_All_Data[[#This Row],[% Units with Rent &lt; 30% AMI]:[% Units with Rent &gt; 60% AMI]])</f>
        <v>1</v>
      </c>
      <c r="AB30" s="25">
        <f>IF(MMTSPS_All_Data[[#This Row],[Rent Category Total % ]]="A","n/a",MMTSPS_All_Data[[#This Row],[% Units with Rent &lt; 30% AMI]]*0.3+MMTSPS_All_Data[[#This Row],[% Units with Rent 31-50% AMI]]*0.5+MMTSPS_All_Data[[#This Row],[% Units with Rent 51-60% AMI]]*0.6+MMTSPS_All_Data[[#This Row],[% Units with Rent &gt; 60% AMI]]*0.8)</f>
        <v>0.3</v>
      </c>
      <c r="AC30" s="14">
        <v>0</v>
      </c>
      <c r="AD30" s="14">
        <v>0</v>
      </c>
      <c r="AE30" s="14">
        <v>0</v>
      </c>
      <c r="AF30" s="14">
        <v>0.66666666666666663</v>
      </c>
      <c r="AG30" s="14">
        <v>0.15151515151515152</v>
      </c>
      <c r="AH30" s="14">
        <v>0</v>
      </c>
      <c r="AI30" s="14">
        <v>0</v>
      </c>
      <c r="AJ30" s="25">
        <f>SUM(MMTSPS_All_Data[[#This Row],[ADF %]:[Dev Disabled %]])</f>
        <v>0.81818181818181812</v>
      </c>
      <c r="AK30" s="25">
        <f>SUM(MMTSPS_All_Data[[#This Row],[Family %]:[Dev Disabled %]])</f>
        <v>0.81818181818181812</v>
      </c>
      <c r="AL30" s="4">
        <v>5001.727272727273</v>
      </c>
      <c r="AM30" s="42">
        <v>0.95065860442334937</v>
      </c>
      <c r="AN30" s="12">
        <v>781.63636363636363</v>
      </c>
      <c r="AO30" s="12">
        <v>1065.7070707070707</v>
      </c>
      <c r="AP30" s="12">
        <v>779.31313131313129</v>
      </c>
      <c r="AQ30" s="12">
        <v>2024.8080808080808</v>
      </c>
      <c r="AR30" s="12">
        <v>150.96969696969697</v>
      </c>
      <c r="AS30" s="12">
        <v>348.36363636363637</v>
      </c>
      <c r="AT30" s="12">
        <v>5150.7979797979797</v>
      </c>
      <c r="AU30" s="44">
        <v>1.0298038455402274</v>
      </c>
      <c r="AV30" s="4">
        <v>-149.07070707070707</v>
      </c>
      <c r="AW30" s="6">
        <v>0</v>
      </c>
      <c r="AX30" s="12" t="s">
        <v>11</v>
      </c>
      <c r="AY30" s="4">
        <v>-149.07070707070707</v>
      </c>
      <c r="AZ30" s="14" t="s">
        <v>11</v>
      </c>
      <c r="BA30" s="12">
        <v>35960.030303030304</v>
      </c>
    </row>
    <row r="31" spans="1:53" ht="15" customHeight="1" x14ac:dyDescent="0.25">
      <c r="A31" s="46">
        <v>12</v>
      </c>
      <c r="B31" s="7" t="s">
        <v>10</v>
      </c>
      <c r="C31" s="7" t="s">
        <v>27</v>
      </c>
      <c r="D31" s="7" t="s">
        <v>46</v>
      </c>
      <c r="E31" s="3">
        <v>1</v>
      </c>
      <c r="F31" s="3">
        <v>0</v>
      </c>
      <c r="G31" s="3">
        <v>0</v>
      </c>
      <c r="H31" s="3">
        <v>0</v>
      </c>
      <c r="I31" s="3">
        <v>0</v>
      </c>
      <c r="J31" s="6">
        <v>14</v>
      </c>
      <c r="K31" s="9">
        <v>13</v>
      </c>
      <c r="L31" s="11">
        <v>12</v>
      </c>
      <c r="M31" s="12">
        <v>8245.8333333333339</v>
      </c>
      <c r="N31" s="6">
        <v>0</v>
      </c>
      <c r="O31" s="6">
        <v>0</v>
      </c>
      <c r="P31" s="6">
        <v>0</v>
      </c>
      <c r="Q31" s="6">
        <v>12</v>
      </c>
      <c r="R31" s="6">
        <v>0</v>
      </c>
      <c r="S31" s="6">
        <v>0</v>
      </c>
      <c r="T31" s="25">
        <f>IFERROR((MMTSPS_All_Data[[#This Row],[SROs]]*0.5+MMTSPS_All_Data[[#This Row],[0 - Bedroom]]*0.75+MMTSPS_All_Data[[#This Row],[1 - Bedroom]]*1+MMTSPS_All_Data[[#This Row],[2 - Bedroom]]*2+MMTSPS_All_Data[[#This Row],[3 - Bedroom]]*3+MMTSPS_All_Data[[#This Row],[4 - Bedroom]]*4)/SUM(MMTSPS_All_Data[[#This Row],[SROs]:[4 - Bedroom]]),"err")</f>
        <v>2</v>
      </c>
      <c r="U31" s="9">
        <v>12</v>
      </c>
      <c r="V31" s="23">
        <f>IFERROR(MMTSPS_All_Data[[#This Row],[Total units with PBRA]]/MMTSPS_All_Data[[#This Row],[Total Units]],"Err")</f>
        <v>1</v>
      </c>
      <c r="W31" s="41">
        <v>0</v>
      </c>
      <c r="X31" s="14">
        <v>1</v>
      </c>
      <c r="Y31" s="14">
        <v>0</v>
      </c>
      <c r="Z31" s="14">
        <v>0</v>
      </c>
      <c r="AA31" s="25">
        <f>SUM(MMTSPS_All_Data[[#This Row],[% Units with Rent &lt; 30% AMI]:[% Units with Rent &gt; 60% AMI]])</f>
        <v>1</v>
      </c>
      <c r="AB31" s="25">
        <f>IF(MMTSPS_All_Data[[#This Row],[Rent Category Total % ]]="A","n/a",MMTSPS_All_Data[[#This Row],[% Units with Rent &lt; 30% AMI]]*0.3+MMTSPS_All_Data[[#This Row],[% Units with Rent 31-50% AMI]]*0.5+MMTSPS_All_Data[[#This Row],[% Units with Rent 51-60% AMI]]*0.6+MMTSPS_All_Data[[#This Row],[% Units with Rent &gt; 60% AMI]]*0.8)</f>
        <v>0.5</v>
      </c>
      <c r="AC31" s="14">
        <v>1</v>
      </c>
      <c r="AD31" s="14">
        <v>0</v>
      </c>
      <c r="AE31" s="14">
        <v>0</v>
      </c>
      <c r="AF31" s="14">
        <v>1</v>
      </c>
      <c r="AG31" s="14">
        <v>0</v>
      </c>
      <c r="AH31" s="14">
        <v>0</v>
      </c>
      <c r="AI31" s="14">
        <v>0</v>
      </c>
      <c r="AJ31" s="25">
        <f>SUM(MMTSPS_All_Data[[#This Row],[ADF %]:[Dev Disabled %]])</f>
        <v>1</v>
      </c>
      <c r="AK31" s="25">
        <f>SUM(MMTSPS_All_Data[[#This Row],[Family %]:[Dev Disabled %]])</f>
        <v>2</v>
      </c>
      <c r="AL31" s="4">
        <v>9106.1666666666661</v>
      </c>
      <c r="AM31" s="42">
        <v>0.97477264353997406</v>
      </c>
      <c r="AN31" s="12">
        <v>762.16666666666663</v>
      </c>
      <c r="AO31" s="12">
        <v>1020.0833333333334</v>
      </c>
      <c r="AP31" s="12">
        <v>1632.8333333333333</v>
      </c>
      <c r="AQ31" s="12">
        <v>3210.25</v>
      </c>
      <c r="AR31" s="12">
        <v>148.5</v>
      </c>
      <c r="AS31" s="12">
        <v>0</v>
      </c>
      <c r="AT31" s="12">
        <v>6773.833333333333</v>
      </c>
      <c r="AU31" s="44">
        <v>0.74387319948020569</v>
      </c>
      <c r="AV31" s="4">
        <v>2332.3333333333335</v>
      </c>
      <c r="AW31" s="6">
        <v>1</v>
      </c>
      <c r="AX31" s="12">
        <v>39482.666666666664</v>
      </c>
      <c r="AY31" s="4">
        <v>-1365.0833333333333</v>
      </c>
      <c r="AZ31" s="14">
        <v>0.63080078433140252</v>
      </c>
      <c r="BA31" s="12">
        <v>39482.666666666664</v>
      </c>
    </row>
    <row r="32" spans="1:53" ht="15" customHeight="1" x14ac:dyDescent="0.25">
      <c r="A32" s="46">
        <v>136</v>
      </c>
      <c r="B32" s="7" t="s">
        <v>10</v>
      </c>
      <c r="C32" s="7" t="s">
        <v>27</v>
      </c>
      <c r="D32" s="7" t="s">
        <v>46</v>
      </c>
      <c r="E32" s="3">
        <v>1</v>
      </c>
      <c r="F32" s="3">
        <v>1</v>
      </c>
      <c r="G32" s="3">
        <v>0</v>
      </c>
      <c r="H32" s="3">
        <v>0</v>
      </c>
      <c r="I32" s="3">
        <v>0</v>
      </c>
      <c r="J32" s="6">
        <v>52</v>
      </c>
      <c r="K32" s="9">
        <v>6</v>
      </c>
      <c r="L32" s="11">
        <v>136</v>
      </c>
      <c r="M32" s="12">
        <v>2356.8823529411766</v>
      </c>
      <c r="N32" s="6">
        <v>0</v>
      </c>
      <c r="O32" s="6">
        <v>136</v>
      </c>
      <c r="P32" s="6">
        <v>0</v>
      </c>
      <c r="Q32" s="6">
        <v>0</v>
      </c>
      <c r="R32" s="6">
        <v>0</v>
      </c>
      <c r="S32" s="6">
        <v>0</v>
      </c>
      <c r="T32" s="25">
        <f>IFERROR((MMTSPS_All_Data[[#This Row],[SROs]]*0.5+MMTSPS_All_Data[[#This Row],[0 - Bedroom]]*0.75+MMTSPS_All_Data[[#This Row],[1 - Bedroom]]*1+MMTSPS_All_Data[[#This Row],[2 - Bedroom]]*2+MMTSPS_All_Data[[#This Row],[3 - Bedroom]]*3+MMTSPS_All_Data[[#This Row],[4 - Bedroom]]*4)/SUM(MMTSPS_All_Data[[#This Row],[SROs]:[4 - Bedroom]]),"err")</f>
        <v>0.75</v>
      </c>
      <c r="U32" s="9">
        <v>25</v>
      </c>
      <c r="V32" s="23">
        <f>IFERROR(MMTSPS_All_Data[[#This Row],[Total units with PBRA]]/MMTSPS_All_Data[[#This Row],[Total Units]],"Err")</f>
        <v>0.18382352941176472</v>
      </c>
      <c r="W32" s="41">
        <v>0</v>
      </c>
      <c r="X32" s="14">
        <v>1</v>
      </c>
      <c r="Y32" s="14">
        <v>0</v>
      </c>
      <c r="Z32" s="14">
        <v>0</v>
      </c>
      <c r="AA32" s="25">
        <f>SUM(MMTSPS_All_Data[[#This Row],[% Units with Rent &lt; 30% AMI]:[% Units with Rent &gt; 60% AMI]])</f>
        <v>1</v>
      </c>
      <c r="AB32" s="25">
        <f>IF(MMTSPS_All_Data[[#This Row],[Rent Category Total % ]]="A","n/a",MMTSPS_All_Data[[#This Row],[% Units with Rent &lt; 30% AMI]]*0.3+MMTSPS_All_Data[[#This Row],[% Units with Rent 31-50% AMI]]*0.5+MMTSPS_All_Data[[#This Row],[% Units with Rent 51-60% AMI]]*0.6+MMTSPS_All_Data[[#This Row],[% Units with Rent &gt; 60% AMI]]*0.8)</f>
        <v>0.5</v>
      </c>
      <c r="AC32" s="14">
        <v>0</v>
      </c>
      <c r="AD32" s="14">
        <v>0</v>
      </c>
      <c r="AE32" s="14">
        <v>0</v>
      </c>
      <c r="AF32" s="14">
        <v>0</v>
      </c>
      <c r="AG32" s="14">
        <v>0</v>
      </c>
      <c r="AH32" s="14">
        <v>0.56617647058823528</v>
      </c>
      <c r="AI32" s="14">
        <v>0</v>
      </c>
      <c r="AJ32" s="25">
        <f>SUM(MMTSPS_All_Data[[#This Row],[ADF %]:[Dev Disabled %]])</f>
        <v>0.56617647058823528</v>
      </c>
      <c r="AK32" s="25">
        <f>SUM(MMTSPS_All_Data[[#This Row],[Family %]:[Dev Disabled %]])</f>
        <v>0.56617647058823528</v>
      </c>
      <c r="AL32" s="4">
        <v>6731.4779411764703</v>
      </c>
      <c r="AM32" s="42">
        <v>0.97149811219143156</v>
      </c>
      <c r="AN32" s="12">
        <v>927.00735294117646</v>
      </c>
      <c r="AO32" s="12">
        <v>1259.6764705882354</v>
      </c>
      <c r="AP32" s="12">
        <v>1094.5441176470588</v>
      </c>
      <c r="AQ32" s="12">
        <v>1466.6176470588234</v>
      </c>
      <c r="AR32" s="12">
        <v>612.98529411764707</v>
      </c>
      <c r="AS32" s="12">
        <v>266.31617647058823</v>
      </c>
      <c r="AT32" s="12">
        <v>5627.1470588235297</v>
      </c>
      <c r="AU32" s="44">
        <v>0.83594525719266699</v>
      </c>
      <c r="AV32" s="4">
        <v>1104.3308823529412</v>
      </c>
      <c r="AW32" s="6">
        <v>1</v>
      </c>
      <c r="AX32" s="12">
        <v>4912.1985294117649</v>
      </c>
      <c r="AY32" s="4">
        <v>727.60294117647061</v>
      </c>
      <c r="AZ32" s="14">
        <v>2.9313750365960769</v>
      </c>
      <c r="BA32" s="12">
        <v>51003.308823529413</v>
      </c>
    </row>
    <row r="33" spans="1:53" ht="15" customHeight="1" x14ac:dyDescent="0.25">
      <c r="A33" s="46">
        <v>106</v>
      </c>
      <c r="B33" s="7" t="s">
        <v>10</v>
      </c>
      <c r="C33" s="7" t="s">
        <v>27</v>
      </c>
      <c r="D33" s="7" t="s">
        <v>46</v>
      </c>
      <c r="E33" s="3">
        <v>1</v>
      </c>
      <c r="F33" s="3">
        <v>1</v>
      </c>
      <c r="G33" s="3">
        <v>0</v>
      </c>
      <c r="H33" s="3">
        <v>0</v>
      </c>
      <c r="I33" s="3">
        <v>0</v>
      </c>
      <c r="J33" s="6">
        <v>107</v>
      </c>
      <c r="K33" s="9">
        <v>4</v>
      </c>
      <c r="L33" s="11">
        <v>106</v>
      </c>
      <c r="M33" s="12">
        <v>31734.283018867925</v>
      </c>
      <c r="N33" s="6">
        <v>102</v>
      </c>
      <c r="O33" s="6">
        <v>4</v>
      </c>
      <c r="P33" s="6">
        <v>0</v>
      </c>
      <c r="Q33" s="6">
        <v>0</v>
      </c>
      <c r="R33" s="6">
        <v>0</v>
      </c>
      <c r="S33" s="6">
        <v>0</v>
      </c>
      <c r="T33" s="25">
        <f>IFERROR((MMTSPS_All_Data[[#This Row],[SROs]]*0.5+MMTSPS_All_Data[[#This Row],[0 - Bedroom]]*0.75+MMTSPS_All_Data[[#This Row],[1 - Bedroom]]*1+MMTSPS_All_Data[[#This Row],[2 - Bedroom]]*2+MMTSPS_All_Data[[#This Row],[3 - Bedroom]]*3+MMTSPS_All_Data[[#This Row],[4 - Bedroom]]*4)/SUM(MMTSPS_All_Data[[#This Row],[SROs]:[4 - Bedroom]]),"err")</f>
        <v>0.50943396226415094</v>
      </c>
      <c r="U33" s="9">
        <v>100</v>
      </c>
      <c r="V33" s="23">
        <f>IFERROR(MMTSPS_All_Data[[#This Row],[Total units with PBRA]]/MMTSPS_All_Data[[#This Row],[Total Units]],"Err")</f>
        <v>0.94339622641509435</v>
      </c>
      <c r="W33" s="41">
        <v>0.90566037735849059</v>
      </c>
      <c r="X33" s="14">
        <v>9.4339622641509441E-2</v>
      </c>
      <c r="Y33" s="14">
        <v>0</v>
      </c>
      <c r="Z33" s="14">
        <v>0</v>
      </c>
      <c r="AA33" s="25">
        <f>SUM(MMTSPS_All_Data[[#This Row],[% Units with Rent &lt; 30% AMI]:[% Units with Rent &gt; 60% AMI]])</f>
        <v>1</v>
      </c>
      <c r="AB33" s="25">
        <f>IF(MMTSPS_All_Data[[#This Row],[Rent Category Total % ]]="A","n/a",MMTSPS_All_Data[[#This Row],[% Units with Rent &lt; 30% AMI]]*0.3+MMTSPS_All_Data[[#This Row],[% Units with Rent 31-50% AMI]]*0.5+MMTSPS_All_Data[[#This Row],[% Units with Rent 51-60% AMI]]*0.6+MMTSPS_All_Data[[#This Row],[% Units with Rent &gt; 60% AMI]]*0.8)</f>
        <v>0.31886792452830187</v>
      </c>
      <c r="AC33" s="14">
        <v>0</v>
      </c>
      <c r="AD33" s="14">
        <v>0</v>
      </c>
      <c r="AE33" s="14">
        <v>0</v>
      </c>
      <c r="AF33" s="14">
        <v>1</v>
      </c>
      <c r="AG33" s="14">
        <v>0</v>
      </c>
      <c r="AH33" s="14">
        <v>1</v>
      </c>
      <c r="AI33" s="14">
        <v>0</v>
      </c>
      <c r="AJ33" s="25">
        <f>SUM(MMTSPS_All_Data[[#This Row],[ADF %]:[Dev Disabled %]])</f>
        <v>2</v>
      </c>
      <c r="AK33" s="25">
        <f>SUM(MMTSPS_All_Data[[#This Row],[Family %]:[Dev Disabled %]])</f>
        <v>2</v>
      </c>
      <c r="AL33" s="4">
        <v>6340.867924528302</v>
      </c>
      <c r="AM33" s="42">
        <v>0.96153155137240354</v>
      </c>
      <c r="AN33" s="12">
        <v>1546.8584905660377</v>
      </c>
      <c r="AO33" s="12">
        <v>796.17924528301887</v>
      </c>
      <c r="AP33" s="12">
        <v>730.14150943396226</v>
      </c>
      <c r="AQ33" s="12">
        <v>773.75471698113211</v>
      </c>
      <c r="AR33" s="12">
        <v>243.9245283018868</v>
      </c>
      <c r="AS33" s="12">
        <v>424.44735849056605</v>
      </c>
      <c r="AT33" s="12">
        <v>4515.3058490566036</v>
      </c>
      <c r="AU33" s="44">
        <v>0.7120958680735332</v>
      </c>
      <c r="AV33" s="4">
        <v>1825.5620754716983</v>
      </c>
      <c r="AW33" s="6">
        <v>1</v>
      </c>
      <c r="AX33" s="12">
        <v>10576.216981132075</v>
      </c>
      <c r="AY33" s="4">
        <v>1091.0526415094341</v>
      </c>
      <c r="AZ33" s="14">
        <v>2.4854167844023736</v>
      </c>
      <c r="BA33" s="12">
        <v>10576.216981132075</v>
      </c>
    </row>
    <row r="34" spans="1:53" ht="15" customHeight="1" x14ac:dyDescent="0.25">
      <c r="A34" s="46">
        <v>108</v>
      </c>
      <c r="B34" s="7" t="s">
        <v>10</v>
      </c>
      <c r="C34" s="7" t="s">
        <v>27</v>
      </c>
      <c r="D34" s="7" t="s">
        <v>46</v>
      </c>
      <c r="E34" s="3">
        <v>1</v>
      </c>
      <c r="F34" s="3">
        <v>1</v>
      </c>
      <c r="G34" s="3">
        <v>0</v>
      </c>
      <c r="H34" s="3">
        <v>0</v>
      </c>
      <c r="I34" s="3">
        <v>0</v>
      </c>
      <c r="J34" s="6">
        <v>94</v>
      </c>
      <c r="K34" s="9">
        <v>6</v>
      </c>
      <c r="L34" s="11">
        <v>108</v>
      </c>
      <c r="M34" s="12">
        <v>870.77777777777783</v>
      </c>
      <c r="N34" s="6">
        <v>0</v>
      </c>
      <c r="O34" s="6">
        <v>90</v>
      </c>
      <c r="P34" s="6">
        <v>18</v>
      </c>
      <c r="Q34" s="6">
        <v>0</v>
      </c>
      <c r="R34" s="6">
        <v>0</v>
      </c>
      <c r="S34" s="6">
        <v>0</v>
      </c>
      <c r="T34" s="25">
        <f>IFERROR((MMTSPS_All_Data[[#This Row],[SROs]]*0.5+MMTSPS_All_Data[[#This Row],[0 - Bedroom]]*0.75+MMTSPS_All_Data[[#This Row],[1 - Bedroom]]*1+MMTSPS_All_Data[[#This Row],[2 - Bedroom]]*2+MMTSPS_All_Data[[#This Row],[3 - Bedroom]]*3+MMTSPS_All_Data[[#This Row],[4 - Bedroom]]*4)/SUM(MMTSPS_All_Data[[#This Row],[SROs]:[4 - Bedroom]]),"err")</f>
        <v>0.79166666666666663</v>
      </c>
      <c r="U34" s="9">
        <v>45</v>
      </c>
      <c r="V34" s="23">
        <f>IFERROR(MMTSPS_All_Data[[#This Row],[Total units with PBRA]]/MMTSPS_All_Data[[#This Row],[Total Units]],"Err")</f>
        <v>0.41666666666666669</v>
      </c>
      <c r="W34" s="41">
        <v>0.23148148148148148</v>
      </c>
      <c r="X34" s="14">
        <v>0</v>
      </c>
      <c r="Y34" s="14">
        <v>0.76851851851851849</v>
      </c>
      <c r="Z34" s="14">
        <v>0</v>
      </c>
      <c r="AA34" s="25">
        <f>SUM(MMTSPS_All_Data[[#This Row],[% Units with Rent &lt; 30% AMI]:[% Units with Rent &gt; 60% AMI]])</f>
        <v>1</v>
      </c>
      <c r="AB34" s="25">
        <f>IF(MMTSPS_All_Data[[#This Row],[Rent Category Total % ]]="A","n/a",MMTSPS_All_Data[[#This Row],[% Units with Rent &lt; 30% AMI]]*0.3+MMTSPS_All_Data[[#This Row],[% Units with Rent 31-50% AMI]]*0.5+MMTSPS_All_Data[[#This Row],[% Units with Rent 51-60% AMI]]*0.6+MMTSPS_All_Data[[#This Row],[% Units with Rent &gt; 60% AMI]]*0.8)</f>
        <v>0.53055555555555556</v>
      </c>
      <c r="AC34" s="14">
        <v>0</v>
      </c>
      <c r="AD34" s="14">
        <v>0</v>
      </c>
      <c r="AE34" s="14">
        <v>0</v>
      </c>
      <c r="AF34" s="14">
        <v>0</v>
      </c>
      <c r="AG34" s="14">
        <v>0.23148148148148148</v>
      </c>
      <c r="AH34" s="14">
        <v>0.37037037037037035</v>
      </c>
      <c r="AI34" s="14">
        <v>0</v>
      </c>
      <c r="AJ34" s="25">
        <f>SUM(MMTSPS_All_Data[[#This Row],[ADF %]:[Dev Disabled %]])</f>
        <v>0.60185185185185186</v>
      </c>
      <c r="AK34" s="25">
        <f>SUM(MMTSPS_All_Data[[#This Row],[Family %]:[Dev Disabled %]])</f>
        <v>0.60185185185185186</v>
      </c>
      <c r="AL34" s="4">
        <v>7670.2777777777774</v>
      </c>
      <c r="AM34" s="42">
        <v>0.98833293793544197</v>
      </c>
      <c r="AN34" s="12">
        <v>2496.5092592592591</v>
      </c>
      <c r="AO34" s="12">
        <v>1009.6851851851852</v>
      </c>
      <c r="AP34" s="12">
        <v>1013.1203703703703</v>
      </c>
      <c r="AQ34" s="12">
        <v>1039.6296296296296</v>
      </c>
      <c r="AR34" s="12">
        <v>144.57407407407408</v>
      </c>
      <c r="AS34" s="12">
        <v>340.92592592592592</v>
      </c>
      <c r="AT34" s="12">
        <v>6044.4444444444443</v>
      </c>
      <c r="AU34" s="44">
        <v>0.7880346213739905</v>
      </c>
      <c r="AV34" s="4">
        <v>1625.8333333333333</v>
      </c>
      <c r="AW34" s="6">
        <v>0</v>
      </c>
      <c r="AX34" s="12" t="s">
        <v>11</v>
      </c>
      <c r="AY34" s="4">
        <v>1625.8333333333333</v>
      </c>
      <c r="AZ34" s="14" t="s">
        <v>11</v>
      </c>
      <c r="BA34" s="12">
        <v>113399.46296296296</v>
      </c>
    </row>
    <row r="35" spans="1:53" ht="15" customHeight="1" x14ac:dyDescent="0.25">
      <c r="A35" s="46">
        <v>62</v>
      </c>
      <c r="B35" s="7" t="s">
        <v>10</v>
      </c>
      <c r="C35" s="7" t="s">
        <v>27</v>
      </c>
      <c r="D35" s="7" t="s">
        <v>46</v>
      </c>
      <c r="E35" s="3">
        <v>1</v>
      </c>
      <c r="F35" s="3">
        <v>0</v>
      </c>
      <c r="G35" s="3">
        <v>0</v>
      </c>
      <c r="H35" s="3">
        <v>0</v>
      </c>
      <c r="I35" s="3">
        <v>0</v>
      </c>
      <c r="J35" s="6">
        <v>110</v>
      </c>
      <c r="K35" s="9">
        <v>14</v>
      </c>
      <c r="L35" s="11">
        <v>62</v>
      </c>
      <c r="M35" s="12">
        <v>38203.93548387097</v>
      </c>
      <c r="N35" s="6">
        <v>62</v>
      </c>
      <c r="O35" s="6">
        <v>0</v>
      </c>
      <c r="P35" s="6">
        <v>0</v>
      </c>
      <c r="Q35" s="6">
        <v>0</v>
      </c>
      <c r="R35" s="6">
        <v>0</v>
      </c>
      <c r="S35" s="6">
        <v>0</v>
      </c>
      <c r="T35" s="25">
        <f>IFERROR((MMTSPS_All_Data[[#This Row],[SROs]]*0.5+MMTSPS_All_Data[[#This Row],[0 - Bedroom]]*0.75+MMTSPS_All_Data[[#This Row],[1 - Bedroom]]*1+MMTSPS_All_Data[[#This Row],[2 - Bedroom]]*2+MMTSPS_All_Data[[#This Row],[3 - Bedroom]]*3+MMTSPS_All_Data[[#This Row],[4 - Bedroom]]*4)/SUM(MMTSPS_All_Data[[#This Row],[SROs]:[4 - Bedroom]]),"err")</f>
        <v>0.5</v>
      </c>
      <c r="U35" s="9">
        <v>0</v>
      </c>
      <c r="V35" s="23">
        <f>IFERROR(MMTSPS_All_Data[[#This Row],[Total units with PBRA]]/MMTSPS_All_Data[[#This Row],[Total Units]],"Err")</f>
        <v>0</v>
      </c>
      <c r="W35" s="41">
        <v>0</v>
      </c>
      <c r="X35" s="14">
        <v>1</v>
      </c>
      <c r="Y35" s="14">
        <v>0</v>
      </c>
      <c r="Z35" s="14">
        <v>0</v>
      </c>
      <c r="AA35" s="25">
        <f>SUM(MMTSPS_All_Data[[#This Row],[% Units with Rent &lt; 30% AMI]:[% Units with Rent &gt; 60% AMI]])</f>
        <v>1</v>
      </c>
      <c r="AB35" s="25">
        <f>IF(MMTSPS_All_Data[[#This Row],[Rent Category Total % ]]="A","n/a",MMTSPS_All_Data[[#This Row],[% Units with Rent &lt; 30% AMI]]*0.3+MMTSPS_All_Data[[#This Row],[% Units with Rent 31-50% AMI]]*0.5+MMTSPS_All_Data[[#This Row],[% Units with Rent 51-60% AMI]]*0.6+MMTSPS_All_Data[[#This Row],[% Units with Rent &gt; 60% AMI]]*0.8)</f>
        <v>0.5</v>
      </c>
      <c r="AC35" s="14">
        <v>0</v>
      </c>
      <c r="AD35" s="14">
        <v>0</v>
      </c>
      <c r="AE35" s="14">
        <v>0</v>
      </c>
      <c r="AF35" s="14">
        <v>1</v>
      </c>
      <c r="AG35" s="14">
        <v>0</v>
      </c>
      <c r="AH35" s="14">
        <v>0</v>
      </c>
      <c r="AI35" s="14">
        <v>0</v>
      </c>
      <c r="AJ35" s="25">
        <f>SUM(MMTSPS_All_Data[[#This Row],[ADF %]:[Dev Disabled %]])</f>
        <v>1</v>
      </c>
      <c r="AK35" s="25">
        <f>SUM(MMTSPS_All_Data[[#This Row],[Family %]:[Dev Disabled %]])</f>
        <v>1</v>
      </c>
      <c r="AL35" s="4">
        <v>10357.483870967742</v>
      </c>
      <c r="AM35" s="42">
        <v>0.97235619148165697</v>
      </c>
      <c r="AN35" s="12">
        <v>3791.0322580645161</v>
      </c>
      <c r="AO35" s="12">
        <v>772.83870967741939</v>
      </c>
      <c r="AP35" s="12">
        <v>826.58064516129036</v>
      </c>
      <c r="AQ35" s="12">
        <v>980.85483870967744</v>
      </c>
      <c r="AR35" s="12">
        <v>126.80645161290323</v>
      </c>
      <c r="AS35" s="12">
        <v>1612.6129032258063</v>
      </c>
      <c r="AT35" s="12">
        <v>8110.7258064516127</v>
      </c>
      <c r="AU35" s="44">
        <v>0.78307877738397047</v>
      </c>
      <c r="AV35" s="4">
        <v>2246.7580645161293</v>
      </c>
      <c r="AW35" s="6">
        <v>1</v>
      </c>
      <c r="AX35" s="12">
        <v>9642.7741935483864</v>
      </c>
      <c r="AY35" s="4">
        <v>1577.0483870967741</v>
      </c>
      <c r="AZ35" s="14">
        <v>3.3548239487500604</v>
      </c>
      <c r="BA35" s="12">
        <v>9642.7741935483864</v>
      </c>
    </row>
    <row r="36" spans="1:53" ht="15" customHeight="1" x14ac:dyDescent="0.25">
      <c r="A36" s="46">
        <v>180</v>
      </c>
      <c r="B36" s="7" t="s">
        <v>10</v>
      </c>
      <c r="C36" s="7" t="s">
        <v>27</v>
      </c>
      <c r="D36" s="7" t="s">
        <v>46</v>
      </c>
      <c r="E36" s="3">
        <v>1</v>
      </c>
      <c r="F36" s="3">
        <v>1</v>
      </c>
      <c r="G36" s="3">
        <v>0</v>
      </c>
      <c r="H36" s="3">
        <v>0</v>
      </c>
      <c r="I36" s="3">
        <v>0</v>
      </c>
      <c r="J36" s="6">
        <v>13</v>
      </c>
      <c r="K36" s="9">
        <v>12</v>
      </c>
      <c r="L36" s="11">
        <v>180</v>
      </c>
      <c r="M36" s="12">
        <v>2001.9944444444445</v>
      </c>
      <c r="N36" s="6">
        <v>120</v>
      </c>
      <c r="O36" s="6">
        <v>60</v>
      </c>
      <c r="P36" s="6">
        <v>0</v>
      </c>
      <c r="Q36" s="6">
        <v>0</v>
      </c>
      <c r="R36" s="6">
        <v>0</v>
      </c>
      <c r="S36" s="6">
        <v>0</v>
      </c>
      <c r="T36" s="25">
        <f>IFERROR((MMTSPS_All_Data[[#This Row],[SROs]]*0.5+MMTSPS_All_Data[[#This Row],[0 - Bedroom]]*0.75+MMTSPS_All_Data[[#This Row],[1 - Bedroom]]*1+MMTSPS_All_Data[[#This Row],[2 - Bedroom]]*2+MMTSPS_All_Data[[#This Row],[3 - Bedroom]]*3+MMTSPS_All_Data[[#This Row],[4 - Bedroom]]*4)/SUM(MMTSPS_All_Data[[#This Row],[SROs]:[4 - Bedroom]]),"err")</f>
        <v>0.58333333333333337</v>
      </c>
      <c r="U36" s="9">
        <v>47</v>
      </c>
      <c r="V36" s="23">
        <f>IFERROR(MMTSPS_All_Data[[#This Row],[Total units with PBRA]]/MMTSPS_All_Data[[#This Row],[Total Units]],"Err")</f>
        <v>0.26111111111111113</v>
      </c>
      <c r="W36" s="41">
        <v>0.73888888888888893</v>
      </c>
      <c r="X36" s="14">
        <v>0.26111111111111113</v>
      </c>
      <c r="Y36" s="14">
        <v>0</v>
      </c>
      <c r="Z36" s="14">
        <v>0</v>
      </c>
      <c r="AA36" s="25">
        <f>SUM(MMTSPS_All_Data[[#This Row],[% Units with Rent &lt; 30% AMI]:[% Units with Rent &gt; 60% AMI]])</f>
        <v>1</v>
      </c>
      <c r="AB36" s="25">
        <f>IF(MMTSPS_All_Data[[#This Row],[Rent Category Total % ]]="A","n/a",MMTSPS_All_Data[[#This Row],[% Units with Rent &lt; 30% AMI]]*0.3+MMTSPS_All_Data[[#This Row],[% Units with Rent 31-50% AMI]]*0.5+MMTSPS_All_Data[[#This Row],[% Units with Rent 51-60% AMI]]*0.6+MMTSPS_All_Data[[#This Row],[% Units with Rent &gt; 60% AMI]]*0.8)</f>
        <v>0.35222222222222221</v>
      </c>
      <c r="AC36" s="14">
        <v>0</v>
      </c>
      <c r="AD36" s="14">
        <v>0</v>
      </c>
      <c r="AE36" s="14">
        <v>0</v>
      </c>
      <c r="AF36" s="14">
        <v>1</v>
      </c>
      <c r="AG36" s="14">
        <v>0</v>
      </c>
      <c r="AH36" s="14">
        <v>0</v>
      </c>
      <c r="AI36" s="14">
        <v>0</v>
      </c>
      <c r="AJ36" s="25">
        <f>SUM(MMTSPS_All_Data[[#This Row],[ADF %]:[Dev Disabled %]])</f>
        <v>1</v>
      </c>
      <c r="AK36" s="25">
        <f>SUM(MMTSPS_All_Data[[#This Row],[Family %]:[Dev Disabled %]])</f>
        <v>1</v>
      </c>
      <c r="AL36" s="4">
        <v>6711.3833333333332</v>
      </c>
      <c r="AM36" s="42">
        <v>0.95951596744066048</v>
      </c>
      <c r="AN36" s="12">
        <v>840.25</v>
      </c>
      <c r="AO36" s="12">
        <v>1568.6722222222222</v>
      </c>
      <c r="AP36" s="12">
        <v>944.23333333333335</v>
      </c>
      <c r="AQ36" s="12">
        <v>1597.2222222222222</v>
      </c>
      <c r="AR36" s="12">
        <v>128.98888888888888</v>
      </c>
      <c r="AS36" s="12">
        <v>300.30555555555554</v>
      </c>
      <c r="AT36" s="12">
        <v>5379.6722222222224</v>
      </c>
      <c r="AU36" s="44">
        <v>0.80157427389120806</v>
      </c>
      <c r="AV36" s="4">
        <v>1331.7111111111112</v>
      </c>
      <c r="AW36" s="6">
        <v>1</v>
      </c>
      <c r="AX36" s="12">
        <v>14357.555555555555</v>
      </c>
      <c r="AY36" s="4">
        <v>70.349999999999994</v>
      </c>
      <c r="AZ36" s="14">
        <v>1.0557730846308</v>
      </c>
      <c r="BA36" s="12">
        <v>66968.205555555556</v>
      </c>
    </row>
    <row r="37" spans="1:53" ht="15" customHeight="1" x14ac:dyDescent="0.25">
      <c r="A37" s="46">
        <v>36</v>
      </c>
      <c r="B37" s="7" t="s">
        <v>10</v>
      </c>
      <c r="C37" s="7" t="s">
        <v>27</v>
      </c>
      <c r="D37" s="7" t="s">
        <v>46</v>
      </c>
      <c r="E37" s="3">
        <v>1</v>
      </c>
      <c r="F37" s="3">
        <v>1</v>
      </c>
      <c r="G37" s="3">
        <v>0</v>
      </c>
      <c r="H37" s="3">
        <v>0</v>
      </c>
      <c r="I37" s="3">
        <v>0</v>
      </c>
      <c r="J37" s="6">
        <v>62</v>
      </c>
      <c r="K37" s="9">
        <v>6</v>
      </c>
      <c r="L37" s="11">
        <v>36</v>
      </c>
      <c r="M37" s="12">
        <v>11375.694444444445</v>
      </c>
      <c r="N37" s="6">
        <v>0</v>
      </c>
      <c r="O37" s="6">
        <v>23</v>
      </c>
      <c r="P37" s="6">
        <v>13</v>
      </c>
      <c r="Q37" s="6">
        <v>0</v>
      </c>
      <c r="R37" s="6">
        <v>0</v>
      </c>
      <c r="S37" s="6">
        <v>0</v>
      </c>
      <c r="T37" s="25">
        <f>IFERROR((MMTSPS_All_Data[[#This Row],[SROs]]*0.5+MMTSPS_All_Data[[#This Row],[0 - Bedroom]]*0.75+MMTSPS_All_Data[[#This Row],[1 - Bedroom]]*1+MMTSPS_All_Data[[#This Row],[2 - Bedroom]]*2+MMTSPS_All_Data[[#This Row],[3 - Bedroom]]*3+MMTSPS_All_Data[[#This Row],[4 - Bedroom]]*4)/SUM(MMTSPS_All_Data[[#This Row],[SROs]:[4 - Bedroom]]),"err")</f>
        <v>0.84027777777777779</v>
      </c>
      <c r="U37" s="9">
        <v>21</v>
      </c>
      <c r="V37" s="23">
        <f>IFERROR(MMTSPS_All_Data[[#This Row],[Total units with PBRA]]/MMTSPS_All_Data[[#This Row],[Total Units]],"Err")</f>
        <v>0.58333333333333337</v>
      </c>
      <c r="W37" s="41">
        <v>0</v>
      </c>
      <c r="X37" s="14">
        <v>1</v>
      </c>
      <c r="Y37" s="14">
        <v>0</v>
      </c>
      <c r="Z37" s="14">
        <v>0</v>
      </c>
      <c r="AA37" s="25">
        <f>SUM(MMTSPS_All_Data[[#This Row],[% Units with Rent &lt; 30% AMI]:[% Units with Rent &gt; 60% AMI]])</f>
        <v>1</v>
      </c>
      <c r="AB37" s="25">
        <f>IF(MMTSPS_All_Data[[#This Row],[Rent Category Total % ]]="A","n/a",MMTSPS_All_Data[[#This Row],[% Units with Rent &lt; 30% AMI]]*0.3+MMTSPS_All_Data[[#This Row],[% Units with Rent 31-50% AMI]]*0.5+MMTSPS_All_Data[[#This Row],[% Units with Rent 51-60% AMI]]*0.6+MMTSPS_All_Data[[#This Row],[% Units with Rent &gt; 60% AMI]]*0.8)</f>
        <v>0.5</v>
      </c>
      <c r="AC37" s="14">
        <v>0</v>
      </c>
      <c r="AD37" s="14">
        <v>0</v>
      </c>
      <c r="AE37" s="14">
        <v>0</v>
      </c>
      <c r="AF37" s="14">
        <v>1</v>
      </c>
      <c r="AG37" s="14">
        <v>0</v>
      </c>
      <c r="AH37" s="14">
        <v>0.58333333333333337</v>
      </c>
      <c r="AI37" s="14">
        <v>0</v>
      </c>
      <c r="AJ37" s="25">
        <f>SUM(MMTSPS_All_Data[[#This Row],[ADF %]:[Dev Disabled %]])</f>
        <v>1.5833333333333335</v>
      </c>
      <c r="AK37" s="25">
        <f>SUM(MMTSPS_All_Data[[#This Row],[Family %]:[Dev Disabled %]])</f>
        <v>1.5833333333333335</v>
      </c>
      <c r="AL37" s="4">
        <v>5667.0555555555557</v>
      </c>
      <c r="AM37" s="42">
        <v>0.9478113921839818</v>
      </c>
      <c r="AN37" s="12">
        <v>1107.4444444444443</v>
      </c>
      <c r="AO37" s="12">
        <v>726.61111111111109</v>
      </c>
      <c r="AP37" s="12">
        <v>1218.7777777777778</v>
      </c>
      <c r="AQ37" s="12">
        <v>1422.6388888888889</v>
      </c>
      <c r="AR37" s="12">
        <v>160</v>
      </c>
      <c r="AS37" s="12">
        <v>288.22222222222223</v>
      </c>
      <c r="AT37" s="12">
        <v>4923.6944444444443</v>
      </c>
      <c r="AU37" s="44">
        <v>0.86882762947640846</v>
      </c>
      <c r="AV37" s="4">
        <v>743.36111111111109</v>
      </c>
      <c r="AW37" s="6">
        <v>0</v>
      </c>
      <c r="AX37" s="12" t="s">
        <v>11</v>
      </c>
      <c r="AY37" s="4">
        <v>743.36111111111109</v>
      </c>
      <c r="AZ37" s="14" t="s">
        <v>11</v>
      </c>
      <c r="BA37" s="12">
        <v>26027.777777777777</v>
      </c>
    </row>
    <row r="38" spans="1:53" ht="15" customHeight="1" x14ac:dyDescent="0.25">
      <c r="A38" s="46">
        <v>95</v>
      </c>
      <c r="B38" s="7" t="s">
        <v>10</v>
      </c>
      <c r="C38" s="7" t="s">
        <v>27</v>
      </c>
      <c r="D38" s="7" t="s">
        <v>46</v>
      </c>
      <c r="E38" s="3">
        <v>1</v>
      </c>
      <c r="F38" s="3">
        <v>0</v>
      </c>
      <c r="G38" s="3">
        <v>0</v>
      </c>
      <c r="H38" s="3">
        <v>0</v>
      </c>
      <c r="I38" s="3">
        <v>0</v>
      </c>
      <c r="J38" s="6">
        <v>105</v>
      </c>
      <c r="K38" s="9">
        <v>26</v>
      </c>
      <c r="L38" s="11">
        <v>95</v>
      </c>
      <c r="M38" s="12">
        <v>13668.452631578948</v>
      </c>
      <c r="N38" s="6">
        <v>92</v>
      </c>
      <c r="O38" s="6">
        <v>3</v>
      </c>
      <c r="P38" s="6">
        <v>0</v>
      </c>
      <c r="Q38" s="6">
        <v>0</v>
      </c>
      <c r="R38" s="6">
        <v>0</v>
      </c>
      <c r="S38" s="6">
        <v>0</v>
      </c>
      <c r="T38" s="25">
        <f>IFERROR((MMTSPS_All_Data[[#This Row],[SROs]]*0.5+MMTSPS_All_Data[[#This Row],[0 - Bedroom]]*0.75+MMTSPS_All_Data[[#This Row],[1 - Bedroom]]*1+MMTSPS_All_Data[[#This Row],[2 - Bedroom]]*2+MMTSPS_All_Data[[#This Row],[3 - Bedroom]]*3+MMTSPS_All_Data[[#This Row],[4 - Bedroom]]*4)/SUM(MMTSPS_All_Data[[#This Row],[SROs]:[4 - Bedroom]]),"err")</f>
        <v>0.50789473684210529</v>
      </c>
      <c r="U38" s="9">
        <v>92</v>
      </c>
      <c r="V38" s="23">
        <f>IFERROR(MMTSPS_All_Data[[#This Row],[Total units with PBRA]]/MMTSPS_All_Data[[#This Row],[Total Units]],"Err")</f>
        <v>0.96842105263157896</v>
      </c>
      <c r="W38" s="41">
        <v>0</v>
      </c>
      <c r="X38" s="14">
        <v>1</v>
      </c>
      <c r="Y38" s="14">
        <v>0</v>
      </c>
      <c r="Z38" s="14">
        <v>0</v>
      </c>
      <c r="AA38" s="25">
        <f>SUM(MMTSPS_All_Data[[#This Row],[% Units with Rent &lt; 30% AMI]:[% Units with Rent &gt; 60% AMI]])</f>
        <v>1</v>
      </c>
      <c r="AB38" s="25">
        <f>IF(MMTSPS_All_Data[[#This Row],[Rent Category Total % ]]="A","n/a",MMTSPS_All_Data[[#This Row],[% Units with Rent &lt; 30% AMI]]*0.3+MMTSPS_All_Data[[#This Row],[% Units with Rent 31-50% AMI]]*0.5+MMTSPS_All_Data[[#This Row],[% Units with Rent 51-60% AMI]]*0.6+MMTSPS_All_Data[[#This Row],[% Units with Rent &gt; 60% AMI]]*0.8)</f>
        <v>0.5</v>
      </c>
      <c r="AC38" s="14">
        <v>0</v>
      </c>
      <c r="AD38" s="14">
        <v>0</v>
      </c>
      <c r="AE38" s="14">
        <v>0</v>
      </c>
      <c r="AF38" s="14">
        <v>1</v>
      </c>
      <c r="AG38" s="14">
        <v>0</v>
      </c>
      <c r="AH38" s="14">
        <v>1</v>
      </c>
      <c r="AI38" s="14">
        <v>0</v>
      </c>
      <c r="AJ38" s="25">
        <f>SUM(MMTSPS_All_Data[[#This Row],[ADF %]:[Dev Disabled %]])</f>
        <v>2</v>
      </c>
      <c r="AK38" s="25">
        <f>SUM(MMTSPS_All_Data[[#This Row],[Family %]:[Dev Disabled %]])</f>
        <v>2</v>
      </c>
      <c r="AL38" s="4">
        <v>7116.1578947368425</v>
      </c>
      <c r="AM38" s="42">
        <v>0.94800733615427946</v>
      </c>
      <c r="AN38" s="12">
        <v>1728.2842105263157</v>
      </c>
      <c r="AO38" s="12">
        <v>772.06315789473683</v>
      </c>
      <c r="AP38" s="12">
        <v>844.67368421052629</v>
      </c>
      <c r="AQ38" s="12">
        <v>760.92631578947373</v>
      </c>
      <c r="AR38" s="12">
        <v>115.82105263157895</v>
      </c>
      <c r="AS38" s="12">
        <v>331.09473684210525</v>
      </c>
      <c r="AT38" s="12">
        <v>4552.863157894737</v>
      </c>
      <c r="AU38" s="44">
        <v>0.63979231844505091</v>
      </c>
      <c r="AV38" s="4">
        <v>2563.2947368421051</v>
      </c>
      <c r="AW38" s="6">
        <v>1</v>
      </c>
      <c r="AX38" s="12">
        <v>9477.0947368421057</v>
      </c>
      <c r="AY38" s="4">
        <v>1905.1263157894737</v>
      </c>
      <c r="AZ38" s="14">
        <v>3.894587851453795</v>
      </c>
      <c r="BA38" s="12">
        <v>24043.705263157895</v>
      </c>
    </row>
    <row r="39" spans="1:53" ht="15" customHeight="1" x14ac:dyDescent="0.25">
      <c r="A39" s="46">
        <v>63</v>
      </c>
      <c r="B39" s="7" t="s">
        <v>10</v>
      </c>
      <c r="C39" s="7" t="s">
        <v>27</v>
      </c>
      <c r="D39" s="7" t="s">
        <v>46</v>
      </c>
      <c r="E39" s="3">
        <v>1</v>
      </c>
      <c r="F39" s="3">
        <v>1</v>
      </c>
      <c r="G39" s="3">
        <v>0</v>
      </c>
      <c r="H39" s="3">
        <v>0</v>
      </c>
      <c r="I39" s="3">
        <v>0</v>
      </c>
      <c r="J39" s="6">
        <v>105</v>
      </c>
      <c r="K39" s="9">
        <v>24</v>
      </c>
      <c r="L39" s="11">
        <v>63</v>
      </c>
      <c r="M39" s="12">
        <v>26809.603174603173</v>
      </c>
      <c r="N39" s="6">
        <v>63</v>
      </c>
      <c r="O39" s="6">
        <v>0</v>
      </c>
      <c r="P39" s="6">
        <v>0</v>
      </c>
      <c r="Q39" s="6">
        <v>0</v>
      </c>
      <c r="R39" s="6">
        <v>0</v>
      </c>
      <c r="S39" s="6">
        <v>0</v>
      </c>
      <c r="T39" s="25">
        <f>IFERROR((MMTSPS_All_Data[[#This Row],[SROs]]*0.5+MMTSPS_All_Data[[#This Row],[0 - Bedroom]]*0.75+MMTSPS_All_Data[[#This Row],[1 - Bedroom]]*1+MMTSPS_All_Data[[#This Row],[2 - Bedroom]]*2+MMTSPS_All_Data[[#This Row],[3 - Bedroom]]*3+MMTSPS_All_Data[[#This Row],[4 - Bedroom]]*4)/SUM(MMTSPS_All_Data[[#This Row],[SROs]:[4 - Bedroom]]),"err")</f>
        <v>0.5</v>
      </c>
      <c r="U39" s="9">
        <v>0</v>
      </c>
      <c r="V39" s="23">
        <f>IFERROR(MMTSPS_All_Data[[#This Row],[Total units with PBRA]]/MMTSPS_All_Data[[#This Row],[Total Units]],"Err")</f>
        <v>0</v>
      </c>
      <c r="W39" s="41">
        <v>0</v>
      </c>
      <c r="X39" s="14">
        <v>1</v>
      </c>
      <c r="Y39" s="14">
        <v>0</v>
      </c>
      <c r="Z39" s="14">
        <v>0</v>
      </c>
      <c r="AA39" s="25">
        <f>SUM(MMTSPS_All_Data[[#This Row],[% Units with Rent &lt; 30% AMI]:[% Units with Rent &gt; 60% AMI]])</f>
        <v>1</v>
      </c>
      <c r="AB39" s="25">
        <f>IF(MMTSPS_All_Data[[#This Row],[Rent Category Total % ]]="A","n/a",MMTSPS_All_Data[[#This Row],[% Units with Rent &lt; 30% AMI]]*0.3+MMTSPS_All_Data[[#This Row],[% Units with Rent 31-50% AMI]]*0.5+MMTSPS_All_Data[[#This Row],[% Units with Rent 51-60% AMI]]*0.6+MMTSPS_All_Data[[#This Row],[% Units with Rent &gt; 60% AMI]]*0.8)</f>
        <v>0.5</v>
      </c>
      <c r="AC39" s="14">
        <v>0</v>
      </c>
      <c r="AD39" s="14">
        <v>0</v>
      </c>
      <c r="AE39" s="14">
        <v>0</v>
      </c>
      <c r="AF39" s="14">
        <v>1</v>
      </c>
      <c r="AG39" s="14">
        <v>0</v>
      </c>
      <c r="AH39" s="14">
        <v>0</v>
      </c>
      <c r="AI39" s="14">
        <v>0</v>
      </c>
      <c r="AJ39" s="25">
        <f>SUM(MMTSPS_All_Data[[#This Row],[ADF %]:[Dev Disabled %]])</f>
        <v>1</v>
      </c>
      <c r="AK39" s="25">
        <f>SUM(MMTSPS_All_Data[[#This Row],[Family %]:[Dev Disabled %]])</f>
        <v>1</v>
      </c>
      <c r="AL39" s="4">
        <v>5935.063492063492</v>
      </c>
      <c r="AM39" s="42">
        <v>1</v>
      </c>
      <c r="AN39" s="12">
        <v>956.1269841269841</v>
      </c>
      <c r="AO39" s="12">
        <v>784.65079365079362</v>
      </c>
      <c r="AP39" s="12">
        <v>627.44444444444446</v>
      </c>
      <c r="AQ39" s="12">
        <v>1357.9047619047619</v>
      </c>
      <c r="AR39" s="12">
        <v>103.34920634920636</v>
      </c>
      <c r="AS39" s="12">
        <v>0</v>
      </c>
      <c r="AT39" s="12">
        <v>3829.4761904761904</v>
      </c>
      <c r="AU39" s="44">
        <v>0.64522918678074082</v>
      </c>
      <c r="AV39" s="4">
        <v>2105.5873015873017</v>
      </c>
      <c r="AW39" s="6">
        <v>0</v>
      </c>
      <c r="AX39" s="12" t="s">
        <v>11</v>
      </c>
      <c r="AY39" s="4">
        <v>2105.5873015873017</v>
      </c>
      <c r="AZ39" s="14" t="s">
        <v>11</v>
      </c>
      <c r="BA39" s="12">
        <v>32631.555555555555</v>
      </c>
    </row>
    <row r="40" spans="1:53" ht="15" customHeight="1" x14ac:dyDescent="0.25">
      <c r="A40" s="46">
        <v>10</v>
      </c>
      <c r="B40" s="7" t="s">
        <v>10</v>
      </c>
      <c r="C40" s="7" t="s">
        <v>27</v>
      </c>
      <c r="D40" s="7" t="s">
        <v>46</v>
      </c>
      <c r="E40" s="3">
        <v>1</v>
      </c>
      <c r="F40" s="3">
        <v>0</v>
      </c>
      <c r="G40" s="3">
        <v>0</v>
      </c>
      <c r="H40" s="3">
        <v>0</v>
      </c>
      <c r="I40" s="3">
        <v>0</v>
      </c>
      <c r="J40" s="6">
        <v>21</v>
      </c>
      <c r="K40" s="9">
        <v>20</v>
      </c>
      <c r="L40" s="11">
        <v>10</v>
      </c>
      <c r="M40" s="12">
        <v>4780</v>
      </c>
      <c r="N40" s="6">
        <v>0</v>
      </c>
      <c r="O40" s="6">
        <v>0</v>
      </c>
      <c r="P40" s="6">
        <v>4</v>
      </c>
      <c r="Q40" s="6">
        <v>4</v>
      </c>
      <c r="R40" s="6">
        <v>2</v>
      </c>
      <c r="S40" s="6">
        <v>0</v>
      </c>
      <c r="T40" s="25">
        <f>IFERROR((MMTSPS_All_Data[[#This Row],[SROs]]*0.5+MMTSPS_All_Data[[#This Row],[0 - Bedroom]]*0.75+MMTSPS_All_Data[[#This Row],[1 - Bedroom]]*1+MMTSPS_All_Data[[#This Row],[2 - Bedroom]]*2+MMTSPS_All_Data[[#This Row],[3 - Bedroom]]*3+MMTSPS_All_Data[[#This Row],[4 - Bedroom]]*4)/SUM(MMTSPS_All_Data[[#This Row],[SROs]:[4 - Bedroom]]),"err")</f>
        <v>1.8</v>
      </c>
      <c r="U40" s="9">
        <v>0</v>
      </c>
      <c r="V40" s="23">
        <f>IFERROR(MMTSPS_All_Data[[#This Row],[Total units with PBRA]]/MMTSPS_All_Data[[#This Row],[Total Units]],"Err")</f>
        <v>0</v>
      </c>
      <c r="W40" s="41">
        <v>0</v>
      </c>
      <c r="X40" s="14">
        <v>0.7</v>
      </c>
      <c r="Y40" s="14">
        <v>0.3</v>
      </c>
      <c r="Z40" s="14">
        <v>0</v>
      </c>
      <c r="AA40" s="25">
        <f>SUM(MMTSPS_All_Data[[#This Row],[% Units with Rent &lt; 30% AMI]:[% Units with Rent &gt; 60% AMI]])</f>
        <v>1</v>
      </c>
      <c r="AB40" s="25">
        <f>IF(MMTSPS_All_Data[[#This Row],[Rent Category Total % ]]="A","n/a",MMTSPS_All_Data[[#This Row],[% Units with Rent &lt; 30% AMI]]*0.3+MMTSPS_All_Data[[#This Row],[% Units with Rent 31-50% AMI]]*0.5+MMTSPS_All_Data[[#This Row],[% Units with Rent 51-60% AMI]]*0.6+MMTSPS_All_Data[[#This Row],[% Units with Rent &gt; 60% AMI]]*0.8)</f>
        <v>0.53</v>
      </c>
      <c r="AC40" s="14">
        <v>1</v>
      </c>
      <c r="AD40" s="14">
        <v>0</v>
      </c>
      <c r="AE40" s="14">
        <v>0</v>
      </c>
      <c r="AF40" s="14">
        <v>1</v>
      </c>
      <c r="AG40" s="14">
        <v>0</v>
      </c>
      <c r="AH40" s="14">
        <v>0</v>
      </c>
      <c r="AI40" s="14">
        <v>0</v>
      </c>
      <c r="AJ40" s="25">
        <f>SUM(MMTSPS_All_Data[[#This Row],[ADF %]:[Dev Disabled %]])</f>
        <v>1</v>
      </c>
      <c r="AK40" s="25">
        <f>SUM(MMTSPS_All_Data[[#This Row],[Family %]:[Dev Disabled %]])</f>
        <v>2</v>
      </c>
      <c r="AL40" s="4">
        <v>12782.9</v>
      </c>
      <c r="AM40" s="42">
        <v>0.92834746100496901</v>
      </c>
      <c r="AN40" s="12">
        <v>2211.6619047619047</v>
      </c>
      <c r="AO40" s="12">
        <v>1891.3</v>
      </c>
      <c r="AP40" s="12">
        <v>2447.3000000000002</v>
      </c>
      <c r="AQ40" s="12">
        <v>2572.1</v>
      </c>
      <c r="AR40" s="12">
        <v>119.4</v>
      </c>
      <c r="AS40" s="12">
        <v>1079.0626666666667</v>
      </c>
      <c r="AT40" s="12">
        <v>10320.824571428571</v>
      </c>
      <c r="AU40" s="44">
        <v>0.80739304629063602</v>
      </c>
      <c r="AV40" s="4">
        <v>2462.0754285714283</v>
      </c>
      <c r="AW40" s="6">
        <v>0</v>
      </c>
      <c r="AX40" s="12" t="s">
        <v>11</v>
      </c>
      <c r="AY40" s="4">
        <v>2462.0754285714283</v>
      </c>
      <c r="AZ40" s="14" t="s">
        <v>11</v>
      </c>
      <c r="BA40" s="12" t="s">
        <v>11</v>
      </c>
    </row>
    <row r="41" spans="1:53" ht="15" customHeight="1" x14ac:dyDescent="0.25">
      <c r="A41" s="46">
        <v>23</v>
      </c>
      <c r="B41" s="7" t="s">
        <v>10</v>
      </c>
      <c r="C41" s="7" t="s">
        <v>27</v>
      </c>
      <c r="D41" s="7" t="s">
        <v>46</v>
      </c>
      <c r="E41" s="3">
        <v>1</v>
      </c>
      <c r="F41" s="3">
        <v>0</v>
      </c>
      <c r="G41" s="3">
        <v>0</v>
      </c>
      <c r="H41" s="3">
        <v>0</v>
      </c>
      <c r="I41" s="3">
        <v>0</v>
      </c>
      <c r="J41" s="6">
        <v>57</v>
      </c>
      <c r="K41" s="9">
        <v>3</v>
      </c>
      <c r="L41" s="11">
        <v>23</v>
      </c>
      <c r="M41" s="12">
        <v>10608.391304347826</v>
      </c>
      <c r="N41" s="6">
        <v>0</v>
      </c>
      <c r="O41" s="6">
        <v>0</v>
      </c>
      <c r="P41" s="6">
        <v>4</v>
      </c>
      <c r="Q41" s="6">
        <v>15</v>
      </c>
      <c r="R41" s="6">
        <v>4</v>
      </c>
      <c r="S41" s="6">
        <v>0</v>
      </c>
      <c r="T41" s="25">
        <f>IFERROR((MMTSPS_All_Data[[#This Row],[SROs]]*0.5+MMTSPS_All_Data[[#This Row],[0 - Bedroom]]*0.75+MMTSPS_All_Data[[#This Row],[1 - Bedroom]]*1+MMTSPS_All_Data[[#This Row],[2 - Bedroom]]*2+MMTSPS_All_Data[[#This Row],[3 - Bedroom]]*3+MMTSPS_All_Data[[#This Row],[4 - Bedroom]]*4)/SUM(MMTSPS_All_Data[[#This Row],[SROs]:[4 - Bedroom]]),"err")</f>
        <v>2</v>
      </c>
      <c r="U41" s="9">
        <v>0</v>
      </c>
      <c r="V41" s="23">
        <f>IFERROR(MMTSPS_All_Data[[#This Row],[Total units with PBRA]]/MMTSPS_All_Data[[#This Row],[Total Units]],"Err")</f>
        <v>0</v>
      </c>
      <c r="W41" s="41">
        <v>0</v>
      </c>
      <c r="X41" s="14">
        <v>1</v>
      </c>
      <c r="Y41" s="14">
        <v>0</v>
      </c>
      <c r="Z41" s="14">
        <v>0</v>
      </c>
      <c r="AA41" s="25">
        <f>SUM(MMTSPS_All_Data[[#This Row],[% Units with Rent &lt; 30% AMI]:[% Units with Rent &gt; 60% AMI]])</f>
        <v>1</v>
      </c>
      <c r="AB41" s="25">
        <f>IF(MMTSPS_All_Data[[#This Row],[Rent Category Total % ]]="A","n/a",MMTSPS_All_Data[[#This Row],[% Units with Rent &lt; 30% AMI]]*0.3+MMTSPS_All_Data[[#This Row],[% Units with Rent 31-50% AMI]]*0.5+MMTSPS_All_Data[[#This Row],[% Units with Rent 51-60% AMI]]*0.6+MMTSPS_All_Data[[#This Row],[% Units with Rent &gt; 60% AMI]]*0.8)</f>
        <v>0.5</v>
      </c>
      <c r="AC41" s="14">
        <v>1</v>
      </c>
      <c r="AD41" s="14">
        <v>0</v>
      </c>
      <c r="AE41" s="14">
        <v>0</v>
      </c>
      <c r="AF41" s="14">
        <v>1</v>
      </c>
      <c r="AG41" s="14">
        <v>0</v>
      </c>
      <c r="AH41" s="14">
        <v>0</v>
      </c>
      <c r="AI41" s="14">
        <v>0</v>
      </c>
      <c r="AJ41" s="25">
        <f>SUM(MMTSPS_All_Data[[#This Row],[ADF %]:[Dev Disabled %]])</f>
        <v>1</v>
      </c>
      <c r="AK41" s="25">
        <f>SUM(MMTSPS_All_Data[[#This Row],[Family %]:[Dev Disabled %]])</f>
        <v>2</v>
      </c>
      <c r="AL41" s="4">
        <v>8054.391304347826</v>
      </c>
      <c r="AM41" s="42">
        <v>0.97817760897859907</v>
      </c>
      <c r="AN41" s="12">
        <v>764.95652173913038</v>
      </c>
      <c r="AO41" s="12">
        <v>1076.695652173913</v>
      </c>
      <c r="AP41" s="12">
        <v>1000.304347826087</v>
      </c>
      <c r="AQ41" s="12">
        <v>2567.7391304347825</v>
      </c>
      <c r="AR41" s="12">
        <v>238.82608695652175</v>
      </c>
      <c r="AS41" s="12">
        <v>332.21739130434781</v>
      </c>
      <c r="AT41" s="12">
        <v>5980.739130434783</v>
      </c>
      <c r="AU41" s="44">
        <v>0.74254389989797631</v>
      </c>
      <c r="AV41" s="4">
        <v>2073.6521739130435</v>
      </c>
      <c r="AW41" s="6">
        <v>1</v>
      </c>
      <c r="AX41" s="12">
        <v>14210.565217391304</v>
      </c>
      <c r="AY41" s="4">
        <v>274.60869565217394</v>
      </c>
      <c r="AZ41" s="14">
        <v>1.1526415003141766</v>
      </c>
      <c r="BA41" s="12">
        <v>47149.260869565216</v>
      </c>
    </row>
    <row r="42" spans="1:53" ht="15" customHeight="1" x14ac:dyDescent="0.25">
      <c r="A42" s="46">
        <v>25</v>
      </c>
      <c r="B42" s="7" t="s">
        <v>30</v>
      </c>
      <c r="C42" s="7" t="s">
        <v>24</v>
      </c>
      <c r="D42" s="7" t="s">
        <v>48</v>
      </c>
      <c r="E42" s="3">
        <v>0</v>
      </c>
      <c r="F42" s="3">
        <v>0</v>
      </c>
      <c r="G42" s="3">
        <v>1</v>
      </c>
      <c r="H42" s="3">
        <v>0</v>
      </c>
      <c r="I42" s="3">
        <v>0</v>
      </c>
      <c r="J42" s="6">
        <v>14</v>
      </c>
      <c r="K42" s="9">
        <v>13</v>
      </c>
      <c r="L42" s="11">
        <v>6.25</v>
      </c>
      <c r="M42" s="12" t="s">
        <v>11</v>
      </c>
      <c r="N42" s="6">
        <v>0</v>
      </c>
      <c r="O42" s="6">
        <v>0</v>
      </c>
      <c r="P42" s="6">
        <v>0</v>
      </c>
      <c r="Q42" s="6">
        <v>9</v>
      </c>
      <c r="R42" s="6">
        <v>11</v>
      </c>
      <c r="S42" s="6">
        <v>4</v>
      </c>
      <c r="T42" s="25">
        <f>IFERROR((MMTSPS_All_Data[[#This Row],[SROs]]*0.5+MMTSPS_All_Data[[#This Row],[0 - Bedroom]]*0.75+MMTSPS_All_Data[[#This Row],[1 - Bedroom]]*1+MMTSPS_All_Data[[#This Row],[2 - Bedroom]]*2+MMTSPS_All_Data[[#This Row],[3 - Bedroom]]*3+MMTSPS_All_Data[[#This Row],[4 - Bedroom]]*4)/SUM(MMTSPS_All_Data[[#This Row],[SROs]:[4 - Bedroom]]),"err")</f>
        <v>2.7916666666666665</v>
      </c>
      <c r="U42" s="9">
        <v>24</v>
      </c>
      <c r="V42" s="23">
        <f>IFERROR(MMTSPS_All_Data[[#This Row],[Total units with PBRA]]/MMTSPS_All_Data[[#This Row],[Total Units]],"Err")</f>
        <v>0.96</v>
      </c>
      <c r="W42" s="41">
        <v>0</v>
      </c>
      <c r="X42" s="14">
        <v>1</v>
      </c>
      <c r="Y42" s="14">
        <v>0</v>
      </c>
      <c r="Z42" s="14">
        <v>0</v>
      </c>
      <c r="AA42" s="25">
        <f>SUM(MMTSPS_All_Data[[#This Row],[% Units with Rent &lt; 30% AMI]:[% Units with Rent &gt; 60% AMI]])</f>
        <v>1</v>
      </c>
      <c r="AB42" s="25">
        <f>IF(MMTSPS_All_Data[[#This Row],[Rent Category Total % ]]="A","n/a",MMTSPS_All_Data[[#This Row],[% Units with Rent &lt; 30% AMI]]*0.3+MMTSPS_All_Data[[#This Row],[% Units with Rent 31-50% AMI]]*0.5+MMTSPS_All_Data[[#This Row],[% Units with Rent 51-60% AMI]]*0.6+MMTSPS_All_Data[[#This Row],[% Units with Rent &gt; 60% AMI]]*0.8)</f>
        <v>0.5</v>
      </c>
      <c r="AC42" s="14">
        <v>0</v>
      </c>
      <c r="AD42" s="14">
        <v>0</v>
      </c>
      <c r="AE42" s="14">
        <v>0.96</v>
      </c>
      <c r="AF42" s="14">
        <v>0</v>
      </c>
      <c r="AG42" s="14">
        <v>0</v>
      </c>
      <c r="AH42" s="14">
        <v>0</v>
      </c>
      <c r="AI42" s="14">
        <v>0</v>
      </c>
      <c r="AJ42" s="25">
        <f>SUM(MMTSPS_All_Data[[#This Row],[ADF %]:[Dev Disabled %]])</f>
        <v>0</v>
      </c>
      <c r="AK42" s="25">
        <f>SUM(MMTSPS_All_Data[[#This Row],[Family %]:[Dev Disabled %]])</f>
        <v>0.96</v>
      </c>
      <c r="AL42" s="4">
        <v>8078.84</v>
      </c>
      <c r="AM42" s="42">
        <v>1</v>
      </c>
      <c r="AN42" s="12">
        <v>1412</v>
      </c>
      <c r="AO42" s="12">
        <v>235.12</v>
      </c>
      <c r="AP42" s="12">
        <v>1746.16</v>
      </c>
      <c r="AQ42" s="12">
        <v>1310.5999999999999</v>
      </c>
      <c r="AR42" s="12">
        <v>184.72</v>
      </c>
      <c r="AS42" s="12">
        <v>1085.76</v>
      </c>
      <c r="AT42" s="12">
        <v>5974.36</v>
      </c>
      <c r="AU42" s="44">
        <v>0.73950715696807956</v>
      </c>
      <c r="AV42" s="4">
        <v>2104.48</v>
      </c>
      <c r="AW42" s="6">
        <v>1</v>
      </c>
      <c r="AX42" s="12">
        <v>29899.919999999998</v>
      </c>
      <c r="AY42" s="4">
        <v>540.24</v>
      </c>
      <c r="AZ42" s="14">
        <v>1.3453689970848464</v>
      </c>
      <c r="BA42" s="12">
        <v>29899.919999999998</v>
      </c>
    </row>
    <row r="43" spans="1:53" ht="15" customHeight="1" x14ac:dyDescent="0.25">
      <c r="A43" s="46">
        <v>13</v>
      </c>
      <c r="B43" s="7" t="s">
        <v>31</v>
      </c>
      <c r="C43" s="7" t="s">
        <v>24</v>
      </c>
      <c r="D43" s="7" t="s">
        <v>48</v>
      </c>
      <c r="E43" s="3">
        <v>0</v>
      </c>
      <c r="F43" s="3">
        <v>0</v>
      </c>
      <c r="G43" s="3">
        <v>0</v>
      </c>
      <c r="H43" s="3">
        <v>1</v>
      </c>
      <c r="I43" s="3">
        <v>0</v>
      </c>
      <c r="J43" s="6">
        <v>5</v>
      </c>
      <c r="K43" s="9">
        <v>4</v>
      </c>
      <c r="L43" s="11">
        <v>4.333333333333333</v>
      </c>
      <c r="M43" s="12" t="s">
        <v>11</v>
      </c>
      <c r="N43" s="6">
        <v>0</v>
      </c>
      <c r="O43" s="6">
        <v>0</v>
      </c>
      <c r="P43" s="6">
        <v>0</v>
      </c>
      <c r="Q43" s="6">
        <v>12</v>
      </c>
      <c r="R43" s="6">
        <v>1</v>
      </c>
      <c r="S43" s="6">
        <v>0</v>
      </c>
      <c r="T43" s="25">
        <f>IFERROR((MMTSPS_All_Data[[#This Row],[SROs]]*0.5+MMTSPS_All_Data[[#This Row],[0 - Bedroom]]*0.75+MMTSPS_All_Data[[#This Row],[1 - Bedroom]]*1+MMTSPS_All_Data[[#This Row],[2 - Bedroom]]*2+MMTSPS_All_Data[[#This Row],[3 - Bedroom]]*3+MMTSPS_All_Data[[#This Row],[4 - Bedroom]]*4)/SUM(MMTSPS_All_Data[[#This Row],[SROs]:[4 - Bedroom]]),"err")</f>
        <v>2.0769230769230771</v>
      </c>
      <c r="U43" s="9">
        <v>12</v>
      </c>
      <c r="V43" s="23">
        <f>IFERROR(MMTSPS_All_Data[[#This Row],[Total units with PBRA]]/MMTSPS_All_Data[[#This Row],[Total Units]],"Err")</f>
        <v>0.92307692307692313</v>
      </c>
      <c r="W43" s="41">
        <v>0</v>
      </c>
      <c r="X43" s="14">
        <v>0.92307692307692313</v>
      </c>
      <c r="Y43" s="14">
        <v>0</v>
      </c>
      <c r="Z43" s="14">
        <v>0</v>
      </c>
      <c r="AA43" s="25">
        <f>SUM(MMTSPS_All_Data[[#This Row],[% Units with Rent &lt; 30% AMI]:[% Units with Rent &gt; 60% AMI]])</f>
        <v>0.92307692307692313</v>
      </c>
      <c r="AB43" s="25">
        <f>IF(MMTSPS_All_Data[[#This Row],[Rent Category Total % ]]="A","n/a",MMTSPS_All_Data[[#This Row],[% Units with Rent &lt; 30% AMI]]*0.3+MMTSPS_All_Data[[#This Row],[% Units with Rent 31-50% AMI]]*0.5+MMTSPS_All_Data[[#This Row],[% Units with Rent 51-60% AMI]]*0.6+MMTSPS_All_Data[[#This Row],[% Units with Rent &gt; 60% AMI]]*0.8)</f>
        <v>0.46153846153846156</v>
      </c>
      <c r="AC43" s="14">
        <v>0</v>
      </c>
      <c r="AD43" s="14">
        <v>1</v>
      </c>
      <c r="AE43" s="14">
        <v>0</v>
      </c>
      <c r="AF43" s="14">
        <v>0</v>
      </c>
      <c r="AG43" s="14">
        <v>0</v>
      </c>
      <c r="AH43" s="14">
        <v>0</v>
      </c>
      <c r="AI43" s="14">
        <v>0</v>
      </c>
      <c r="AJ43" s="25">
        <f>SUM(MMTSPS_All_Data[[#This Row],[ADF %]:[Dev Disabled %]])</f>
        <v>0</v>
      </c>
      <c r="AK43" s="25">
        <f>SUM(MMTSPS_All_Data[[#This Row],[Family %]:[Dev Disabled %]])</f>
        <v>1</v>
      </c>
      <c r="AL43" s="4">
        <v>5410.4046153846157</v>
      </c>
      <c r="AM43" s="42">
        <v>1</v>
      </c>
      <c r="AN43" s="12">
        <v>713.63384615384609</v>
      </c>
      <c r="AO43" s="12">
        <v>863.82507692307695</v>
      </c>
      <c r="AP43" s="12">
        <v>1123.4115384615384</v>
      </c>
      <c r="AQ43" s="12">
        <v>1535.5276923076924</v>
      </c>
      <c r="AR43" s="12">
        <v>225</v>
      </c>
      <c r="AS43" s="12">
        <v>846.53846153846155</v>
      </c>
      <c r="AT43" s="12">
        <v>5307.9366153846158</v>
      </c>
      <c r="AU43" s="44">
        <v>0.9810609358663066</v>
      </c>
      <c r="AV43" s="4">
        <v>102.4680000000002</v>
      </c>
      <c r="AW43" s="6">
        <v>0</v>
      </c>
      <c r="AX43" s="12" t="s">
        <v>11</v>
      </c>
      <c r="AY43" s="4">
        <v>102.4680000000002</v>
      </c>
      <c r="AZ43" s="14" t="s">
        <v>11</v>
      </c>
      <c r="BA43" s="12" t="s">
        <v>11</v>
      </c>
    </row>
    <row r="44" spans="1:53" ht="15" customHeight="1" x14ac:dyDescent="0.25">
      <c r="A44" s="46">
        <v>6</v>
      </c>
      <c r="B44" s="7" t="s">
        <v>30</v>
      </c>
      <c r="C44" s="7" t="s">
        <v>24</v>
      </c>
      <c r="D44" s="7" t="s">
        <v>48</v>
      </c>
      <c r="E44" s="3">
        <v>0</v>
      </c>
      <c r="F44" s="3">
        <v>0</v>
      </c>
      <c r="G44" s="3">
        <v>0</v>
      </c>
      <c r="H44" s="3">
        <v>0</v>
      </c>
      <c r="I44" s="3">
        <v>0</v>
      </c>
      <c r="J44" s="6">
        <v>8</v>
      </c>
      <c r="K44" s="9">
        <v>7</v>
      </c>
      <c r="L44" s="11">
        <v>6</v>
      </c>
      <c r="M44" s="12" t="s">
        <v>11</v>
      </c>
      <c r="N44" s="6">
        <v>0</v>
      </c>
      <c r="O44" s="6">
        <v>0</v>
      </c>
      <c r="P44" s="6">
        <v>6</v>
      </c>
      <c r="Q44" s="6">
        <v>0</v>
      </c>
      <c r="R44" s="6">
        <v>0</v>
      </c>
      <c r="S44" s="6">
        <v>0</v>
      </c>
      <c r="T44" s="25">
        <f>IFERROR((MMTSPS_All_Data[[#This Row],[SROs]]*0.5+MMTSPS_All_Data[[#This Row],[0 - Bedroom]]*0.75+MMTSPS_All_Data[[#This Row],[1 - Bedroom]]*1+MMTSPS_All_Data[[#This Row],[2 - Bedroom]]*2+MMTSPS_All_Data[[#This Row],[3 - Bedroom]]*3+MMTSPS_All_Data[[#This Row],[4 - Bedroom]]*4)/SUM(MMTSPS_All_Data[[#This Row],[SROs]:[4 - Bedroom]]),"err")</f>
        <v>1</v>
      </c>
      <c r="U44" s="9">
        <v>0</v>
      </c>
      <c r="V44" s="23">
        <f>IFERROR(MMTSPS_All_Data[[#This Row],[Total units with PBRA]]/MMTSPS_All_Data[[#This Row],[Total Units]],"Err")</f>
        <v>0</v>
      </c>
      <c r="W44" s="41">
        <v>0</v>
      </c>
      <c r="X44" s="14">
        <v>1</v>
      </c>
      <c r="Y44" s="14">
        <v>0</v>
      </c>
      <c r="Z44" s="14">
        <v>0</v>
      </c>
      <c r="AA44" s="25">
        <f>SUM(MMTSPS_All_Data[[#This Row],[% Units with Rent &lt; 30% AMI]:[% Units with Rent &gt; 60% AMI]])</f>
        <v>1</v>
      </c>
      <c r="AB44" s="25">
        <f>IF(MMTSPS_All_Data[[#This Row],[Rent Category Total % ]]="A","n/a",MMTSPS_All_Data[[#This Row],[% Units with Rent &lt; 30% AMI]]*0.3+MMTSPS_All_Data[[#This Row],[% Units with Rent 31-50% AMI]]*0.5+MMTSPS_All_Data[[#This Row],[% Units with Rent 51-60% AMI]]*0.6+MMTSPS_All_Data[[#This Row],[% Units with Rent &gt; 60% AMI]]*0.8)</f>
        <v>0.5</v>
      </c>
      <c r="AC44" s="14">
        <v>0</v>
      </c>
      <c r="AD44" s="14">
        <v>0</v>
      </c>
      <c r="AE44" s="14">
        <v>0</v>
      </c>
      <c r="AF44" s="14">
        <v>0</v>
      </c>
      <c r="AG44" s="14">
        <v>1</v>
      </c>
      <c r="AH44" s="14">
        <v>0</v>
      </c>
      <c r="AI44" s="14">
        <v>0</v>
      </c>
      <c r="AJ44" s="25">
        <f>SUM(MMTSPS_All_Data[[#This Row],[ADF %]:[Dev Disabled %]])</f>
        <v>1</v>
      </c>
      <c r="AK44" s="25">
        <f>SUM(MMTSPS_All_Data[[#This Row],[Family %]:[Dev Disabled %]])</f>
        <v>1</v>
      </c>
      <c r="AL44" s="4">
        <v>9844.8966666666674</v>
      </c>
      <c r="AM44" s="42">
        <v>1</v>
      </c>
      <c r="AN44" s="12">
        <v>430</v>
      </c>
      <c r="AO44" s="12">
        <v>4309.8583333333327</v>
      </c>
      <c r="AP44" s="12">
        <v>1193.1766666666665</v>
      </c>
      <c r="AQ44" s="12">
        <v>1905.5916666666669</v>
      </c>
      <c r="AR44" s="12">
        <v>343.31833333333333</v>
      </c>
      <c r="AS44" s="12">
        <v>150</v>
      </c>
      <c r="AT44" s="12">
        <v>8331.9449999999997</v>
      </c>
      <c r="AU44" s="44">
        <v>0.84632122429590417</v>
      </c>
      <c r="AV44" s="4">
        <v>1512.9516666666677</v>
      </c>
      <c r="AW44" s="6">
        <v>0</v>
      </c>
      <c r="AX44" s="12" t="s">
        <v>11</v>
      </c>
      <c r="AY44" s="4">
        <v>1512.9516666666677</v>
      </c>
      <c r="AZ44" s="14" t="s">
        <v>11</v>
      </c>
      <c r="BA44" s="12" t="s">
        <v>11</v>
      </c>
    </row>
    <row r="45" spans="1:53" ht="15" customHeight="1" x14ac:dyDescent="0.25">
      <c r="A45" s="46">
        <v>8</v>
      </c>
      <c r="B45" s="7" t="s">
        <v>30</v>
      </c>
      <c r="C45" s="7" t="s">
        <v>24</v>
      </c>
      <c r="D45" s="7" t="s">
        <v>48</v>
      </c>
      <c r="E45" s="3">
        <v>0</v>
      </c>
      <c r="F45" s="3">
        <v>0</v>
      </c>
      <c r="G45" s="3">
        <v>0</v>
      </c>
      <c r="H45" s="3">
        <v>0</v>
      </c>
      <c r="I45" s="3">
        <v>1</v>
      </c>
      <c r="J45" s="6">
        <v>22</v>
      </c>
      <c r="K45" s="9">
        <v>21</v>
      </c>
      <c r="L45" s="11">
        <v>2</v>
      </c>
      <c r="M45" s="12">
        <v>77900.25</v>
      </c>
      <c r="N45" s="6">
        <v>0</v>
      </c>
      <c r="O45" s="6">
        <v>0</v>
      </c>
      <c r="P45" s="6">
        <v>0</v>
      </c>
      <c r="Q45" s="6">
        <v>4</v>
      </c>
      <c r="R45" s="6">
        <v>4</v>
      </c>
      <c r="S45" s="6">
        <v>0</v>
      </c>
      <c r="T45" s="25">
        <f>IFERROR((MMTSPS_All_Data[[#This Row],[SROs]]*0.5+MMTSPS_All_Data[[#This Row],[0 - Bedroom]]*0.75+MMTSPS_All_Data[[#This Row],[1 - Bedroom]]*1+MMTSPS_All_Data[[#This Row],[2 - Bedroom]]*2+MMTSPS_All_Data[[#This Row],[3 - Bedroom]]*3+MMTSPS_All_Data[[#This Row],[4 - Bedroom]]*4)/SUM(MMTSPS_All_Data[[#This Row],[SROs]:[4 - Bedroom]]),"err")</f>
        <v>2.5</v>
      </c>
      <c r="U45" s="9">
        <v>0</v>
      </c>
      <c r="V45" s="23">
        <f>IFERROR(MMTSPS_All_Data[[#This Row],[Total units with PBRA]]/MMTSPS_All_Data[[#This Row],[Total Units]],"Err")</f>
        <v>0</v>
      </c>
      <c r="W45" s="41">
        <v>0</v>
      </c>
      <c r="X45" s="14">
        <v>1</v>
      </c>
      <c r="Y45" s="14">
        <v>0</v>
      </c>
      <c r="Z45" s="14">
        <v>0</v>
      </c>
      <c r="AA45" s="25">
        <f>SUM(MMTSPS_All_Data[[#This Row],[% Units with Rent &lt; 30% AMI]:[% Units with Rent &gt; 60% AMI]])</f>
        <v>1</v>
      </c>
      <c r="AB45" s="25">
        <f>IF(MMTSPS_All_Data[[#This Row],[Rent Category Total % ]]="A","n/a",MMTSPS_All_Data[[#This Row],[% Units with Rent &lt; 30% AMI]]*0.3+MMTSPS_All_Data[[#This Row],[% Units with Rent 31-50% AMI]]*0.5+MMTSPS_All_Data[[#This Row],[% Units with Rent 51-60% AMI]]*0.6+MMTSPS_All_Data[[#This Row],[% Units with Rent &gt; 60% AMI]]*0.8)</f>
        <v>0.5</v>
      </c>
      <c r="AC45" s="14">
        <v>0</v>
      </c>
      <c r="AD45" s="14">
        <v>0</v>
      </c>
      <c r="AE45" s="14">
        <v>1</v>
      </c>
      <c r="AF45" s="14">
        <v>0</v>
      </c>
      <c r="AG45" s="14">
        <v>0</v>
      </c>
      <c r="AH45" s="14">
        <v>0</v>
      </c>
      <c r="AI45" s="14">
        <v>0</v>
      </c>
      <c r="AJ45" s="25">
        <f>SUM(MMTSPS_All_Data[[#This Row],[ADF %]:[Dev Disabled %]])</f>
        <v>0</v>
      </c>
      <c r="AK45" s="25">
        <f>SUM(MMTSPS_All_Data[[#This Row],[Family %]:[Dev Disabled %]])</f>
        <v>1</v>
      </c>
      <c r="AL45" s="4">
        <v>6549.83</v>
      </c>
      <c r="AM45" s="42">
        <v>1</v>
      </c>
      <c r="AN45" s="12">
        <v>680</v>
      </c>
      <c r="AO45" s="12">
        <v>177.33375000000001</v>
      </c>
      <c r="AP45" s="12">
        <v>1871.5</v>
      </c>
      <c r="AQ45" s="12">
        <v>1345.1400000000003</v>
      </c>
      <c r="AR45" s="12">
        <v>207.2</v>
      </c>
      <c r="AS45" s="12">
        <v>264.74874999999975</v>
      </c>
      <c r="AT45" s="12">
        <v>4545.9224999999997</v>
      </c>
      <c r="AU45" s="44">
        <v>0.69405198302856708</v>
      </c>
      <c r="AV45" s="4">
        <v>2003.9075000000003</v>
      </c>
      <c r="AW45" s="6">
        <v>1</v>
      </c>
      <c r="AX45" s="12">
        <v>9488</v>
      </c>
      <c r="AY45" s="4">
        <v>695.90750000000025</v>
      </c>
      <c r="AZ45" s="14">
        <v>1.5320393730886852</v>
      </c>
      <c r="BA45" s="12">
        <v>9488</v>
      </c>
    </row>
    <row r="46" spans="1:53" ht="15" customHeight="1" x14ac:dyDescent="0.25">
      <c r="A46" s="46">
        <v>25</v>
      </c>
      <c r="B46" s="7" t="s">
        <v>32</v>
      </c>
      <c r="C46" s="7" t="s">
        <v>24</v>
      </c>
      <c r="D46" s="7" t="s">
        <v>48</v>
      </c>
      <c r="E46" s="3">
        <v>0</v>
      </c>
      <c r="F46" s="3">
        <v>1</v>
      </c>
      <c r="G46" s="3">
        <v>0</v>
      </c>
      <c r="H46" s="3">
        <v>0</v>
      </c>
      <c r="I46" s="3">
        <v>0</v>
      </c>
      <c r="J46" s="6">
        <v>12</v>
      </c>
      <c r="K46" s="9">
        <v>11</v>
      </c>
      <c r="L46" s="11">
        <v>25</v>
      </c>
      <c r="M46" s="12" t="s">
        <v>11</v>
      </c>
      <c r="N46" s="6">
        <v>0</v>
      </c>
      <c r="O46" s="6">
        <v>0</v>
      </c>
      <c r="P46" s="6">
        <v>20</v>
      </c>
      <c r="Q46" s="6">
        <v>5</v>
      </c>
      <c r="R46" s="6">
        <v>0</v>
      </c>
      <c r="S46" s="6">
        <v>0</v>
      </c>
      <c r="T46" s="25">
        <f>IFERROR((MMTSPS_All_Data[[#This Row],[SROs]]*0.5+MMTSPS_All_Data[[#This Row],[0 - Bedroom]]*0.75+MMTSPS_All_Data[[#This Row],[1 - Bedroom]]*1+MMTSPS_All_Data[[#This Row],[2 - Bedroom]]*2+MMTSPS_All_Data[[#This Row],[3 - Bedroom]]*3+MMTSPS_All_Data[[#This Row],[4 - Bedroom]]*4)/SUM(MMTSPS_All_Data[[#This Row],[SROs]:[4 - Bedroom]]),"err")</f>
        <v>1.2</v>
      </c>
      <c r="U46" s="9">
        <v>0</v>
      </c>
      <c r="V46" s="23">
        <f>IFERROR(MMTSPS_All_Data[[#This Row],[Total units with PBRA]]/MMTSPS_All_Data[[#This Row],[Total Units]],"Err")</f>
        <v>0</v>
      </c>
      <c r="W46" s="41">
        <v>0.4</v>
      </c>
      <c r="X46" s="14">
        <v>0.44</v>
      </c>
      <c r="Y46" s="14">
        <v>0.08</v>
      </c>
      <c r="Z46" s="14">
        <v>0.04</v>
      </c>
      <c r="AA46" s="25">
        <f>SUM(MMTSPS_All_Data[[#This Row],[% Units with Rent &lt; 30% AMI]:[% Units with Rent &gt; 60% AMI]])</f>
        <v>0.96000000000000008</v>
      </c>
      <c r="AB46" s="25">
        <f>IF(MMTSPS_All_Data[[#This Row],[Rent Category Total % ]]="A","n/a",MMTSPS_All_Data[[#This Row],[% Units with Rent &lt; 30% AMI]]*0.3+MMTSPS_All_Data[[#This Row],[% Units with Rent 31-50% AMI]]*0.5+MMTSPS_All_Data[[#This Row],[% Units with Rent 51-60% AMI]]*0.6+MMTSPS_All_Data[[#This Row],[% Units with Rent &gt; 60% AMI]]*0.8)</f>
        <v>0.41999999999999993</v>
      </c>
      <c r="AC46" s="14">
        <v>0</v>
      </c>
      <c r="AD46" s="14">
        <v>1</v>
      </c>
      <c r="AE46" s="14">
        <v>0</v>
      </c>
      <c r="AF46" s="14">
        <v>0</v>
      </c>
      <c r="AG46" s="14">
        <v>0</v>
      </c>
      <c r="AH46" s="14">
        <v>0</v>
      </c>
      <c r="AI46" s="14">
        <v>0</v>
      </c>
      <c r="AJ46" s="25">
        <f>SUM(MMTSPS_All_Data[[#This Row],[ADF %]:[Dev Disabled %]])</f>
        <v>0</v>
      </c>
      <c r="AK46" s="25">
        <f>SUM(MMTSPS_All_Data[[#This Row],[Family %]:[Dev Disabled %]])</f>
        <v>1</v>
      </c>
      <c r="AL46" s="4">
        <v>6955.12</v>
      </c>
      <c r="AM46" s="42">
        <v>0.99051335414498787</v>
      </c>
      <c r="AN46" s="12">
        <v>1731.28</v>
      </c>
      <c r="AO46" s="12">
        <v>589.84</v>
      </c>
      <c r="AP46" s="12">
        <v>1892.84</v>
      </c>
      <c r="AQ46" s="12">
        <v>1015</v>
      </c>
      <c r="AR46" s="12">
        <v>313.32</v>
      </c>
      <c r="AS46" s="12">
        <v>243.76</v>
      </c>
      <c r="AT46" s="12">
        <v>5786.04</v>
      </c>
      <c r="AU46" s="44">
        <v>0.83191088004232849</v>
      </c>
      <c r="AV46" s="4">
        <v>1169.08</v>
      </c>
      <c r="AW46" s="6">
        <v>1</v>
      </c>
      <c r="AX46" s="12">
        <v>33921.96</v>
      </c>
      <c r="AY46" s="4">
        <v>-113.72</v>
      </c>
      <c r="AZ46" s="14">
        <v>0.9113501714998441</v>
      </c>
      <c r="BA46" s="12">
        <v>41763.68</v>
      </c>
    </row>
    <row r="47" spans="1:53" ht="15" customHeight="1" x14ac:dyDescent="0.25">
      <c r="A47" s="46">
        <v>40</v>
      </c>
      <c r="B47" s="7" t="s">
        <v>31</v>
      </c>
      <c r="C47" s="7" t="s">
        <v>24</v>
      </c>
      <c r="D47" s="7" t="s">
        <v>48</v>
      </c>
      <c r="E47" s="3">
        <v>0</v>
      </c>
      <c r="F47" s="3">
        <v>1</v>
      </c>
      <c r="G47" s="3">
        <v>0</v>
      </c>
      <c r="H47" s="3">
        <v>0</v>
      </c>
      <c r="I47" s="3">
        <v>0</v>
      </c>
      <c r="J47" s="6">
        <v>6</v>
      </c>
      <c r="K47" s="9">
        <v>5</v>
      </c>
      <c r="L47" s="11">
        <v>6.666666666666667</v>
      </c>
      <c r="M47" s="12" t="s">
        <v>11</v>
      </c>
      <c r="N47" s="6">
        <v>0</v>
      </c>
      <c r="O47" s="6">
        <v>0</v>
      </c>
      <c r="P47" s="6">
        <v>5</v>
      </c>
      <c r="Q47" s="6">
        <v>29</v>
      </c>
      <c r="R47" s="6">
        <v>6</v>
      </c>
      <c r="S47" s="6">
        <v>0</v>
      </c>
      <c r="T47" s="25">
        <f>IFERROR((MMTSPS_All_Data[[#This Row],[SROs]]*0.5+MMTSPS_All_Data[[#This Row],[0 - Bedroom]]*0.75+MMTSPS_All_Data[[#This Row],[1 - Bedroom]]*1+MMTSPS_All_Data[[#This Row],[2 - Bedroom]]*2+MMTSPS_All_Data[[#This Row],[3 - Bedroom]]*3+MMTSPS_All_Data[[#This Row],[4 - Bedroom]]*4)/SUM(MMTSPS_All_Data[[#This Row],[SROs]:[4 - Bedroom]]),"err")</f>
        <v>2.0249999999999999</v>
      </c>
      <c r="U47" s="9">
        <v>7</v>
      </c>
      <c r="V47" s="23">
        <f>IFERROR(MMTSPS_All_Data[[#This Row],[Total units with PBRA]]/MMTSPS_All_Data[[#This Row],[Total Units]],"Err")</f>
        <v>0.17499999999999999</v>
      </c>
      <c r="W47" s="41">
        <v>0</v>
      </c>
      <c r="X47" s="14">
        <v>0.2</v>
      </c>
      <c r="Y47" s="14">
        <v>0.72499999999999998</v>
      </c>
      <c r="Z47" s="14">
        <v>7.4999999999999997E-2</v>
      </c>
      <c r="AA47" s="25">
        <f>SUM(MMTSPS_All_Data[[#This Row],[% Units with Rent &lt; 30% AMI]:[% Units with Rent &gt; 60% AMI]])</f>
        <v>1</v>
      </c>
      <c r="AB47" s="25">
        <f>IF(MMTSPS_All_Data[[#This Row],[Rent Category Total % ]]="A","n/a",MMTSPS_All_Data[[#This Row],[% Units with Rent &lt; 30% AMI]]*0.3+MMTSPS_All_Data[[#This Row],[% Units with Rent 31-50% AMI]]*0.5+MMTSPS_All_Data[[#This Row],[% Units with Rent 51-60% AMI]]*0.6+MMTSPS_All_Data[[#This Row],[% Units with Rent &gt; 60% AMI]]*0.8)</f>
        <v>0.59499999999999997</v>
      </c>
      <c r="AC47" s="14">
        <v>1</v>
      </c>
      <c r="AD47" s="14">
        <v>0</v>
      </c>
      <c r="AE47" s="14">
        <v>0</v>
      </c>
      <c r="AF47" s="14">
        <v>0</v>
      </c>
      <c r="AG47" s="14">
        <v>0</v>
      </c>
      <c r="AH47" s="14">
        <v>0</v>
      </c>
      <c r="AI47" s="14">
        <v>0</v>
      </c>
      <c r="AJ47" s="25">
        <f>SUM(MMTSPS_All_Data[[#This Row],[ADF %]:[Dev Disabled %]])</f>
        <v>0</v>
      </c>
      <c r="AK47" s="25">
        <f>SUM(MMTSPS_All_Data[[#This Row],[Family %]:[Dev Disabled %]])</f>
        <v>1</v>
      </c>
      <c r="AL47" s="4">
        <v>7041.125</v>
      </c>
      <c r="AM47" s="42">
        <v>0.97241792887227374</v>
      </c>
      <c r="AN47" s="12">
        <v>1186.825</v>
      </c>
      <c r="AO47" s="12">
        <v>520.125</v>
      </c>
      <c r="AP47" s="12">
        <v>560.625</v>
      </c>
      <c r="AQ47" s="12">
        <v>1486.65</v>
      </c>
      <c r="AR47" s="12">
        <v>227.05</v>
      </c>
      <c r="AS47" s="12">
        <v>265.97500000000002</v>
      </c>
      <c r="AT47" s="12">
        <v>4247.25</v>
      </c>
      <c r="AU47" s="44">
        <v>0.60320616378774694</v>
      </c>
      <c r="AV47" s="4">
        <v>2793.875</v>
      </c>
      <c r="AW47" s="6">
        <v>1</v>
      </c>
      <c r="AX47" s="12">
        <v>25693.375</v>
      </c>
      <c r="AY47" s="4">
        <v>1357.7</v>
      </c>
      <c r="AZ47" s="14">
        <v>1.9453583302870472</v>
      </c>
      <c r="BA47" s="12">
        <v>107519.825</v>
      </c>
    </row>
    <row r="48" spans="1:53" ht="15" customHeight="1" x14ac:dyDescent="0.25">
      <c r="A48" s="46">
        <v>12</v>
      </c>
      <c r="B48" s="7" t="s">
        <v>30</v>
      </c>
      <c r="C48" s="7" t="s">
        <v>24</v>
      </c>
      <c r="D48" s="7" t="s">
        <v>48</v>
      </c>
      <c r="E48" s="3">
        <v>0</v>
      </c>
      <c r="F48" s="3">
        <v>0</v>
      </c>
      <c r="G48" s="3">
        <v>1</v>
      </c>
      <c r="H48" s="3">
        <v>0</v>
      </c>
      <c r="I48" s="3">
        <v>0</v>
      </c>
      <c r="J48" s="6">
        <v>24</v>
      </c>
      <c r="K48" s="9">
        <v>23</v>
      </c>
      <c r="L48" s="11">
        <v>12</v>
      </c>
      <c r="M48" s="12" t="s">
        <v>11</v>
      </c>
      <c r="N48" s="6">
        <v>0</v>
      </c>
      <c r="O48" s="6">
        <v>0</v>
      </c>
      <c r="P48" s="6">
        <v>10</v>
      </c>
      <c r="Q48" s="6">
        <v>2</v>
      </c>
      <c r="R48" s="6">
        <v>0</v>
      </c>
      <c r="S48" s="6">
        <v>0</v>
      </c>
      <c r="T48" s="25">
        <f>IFERROR((MMTSPS_All_Data[[#This Row],[SROs]]*0.5+MMTSPS_All_Data[[#This Row],[0 - Bedroom]]*0.75+MMTSPS_All_Data[[#This Row],[1 - Bedroom]]*1+MMTSPS_All_Data[[#This Row],[2 - Bedroom]]*2+MMTSPS_All_Data[[#This Row],[3 - Bedroom]]*3+MMTSPS_All_Data[[#This Row],[4 - Bedroom]]*4)/SUM(MMTSPS_All_Data[[#This Row],[SROs]:[4 - Bedroom]]),"err")</f>
        <v>1.1666666666666667</v>
      </c>
      <c r="U48" s="9">
        <v>11</v>
      </c>
      <c r="V48" s="23">
        <f>IFERROR(MMTSPS_All_Data[[#This Row],[Total units with PBRA]]/MMTSPS_All_Data[[#This Row],[Total Units]],"Err")</f>
        <v>0.91666666666666663</v>
      </c>
      <c r="W48" s="41">
        <v>0</v>
      </c>
      <c r="X48" s="14">
        <v>1</v>
      </c>
      <c r="Y48" s="14">
        <v>0</v>
      </c>
      <c r="Z48" s="14">
        <v>0</v>
      </c>
      <c r="AA48" s="25">
        <f>SUM(MMTSPS_All_Data[[#This Row],[% Units with Rent &lt; 30% AMI]:[% Units with Rent &gt; 60% AMI]])</f>
        <v>1</v>
      </c>
      <c r="AB48" s="25">
        <f>IF(MMTSPS_All_Data[[#This Row],[Rent Category Total % ]]="A","n/a",MMTSPS_All_Data[[#This Row],[% Units with Rent &lt; 30% AMI]]*0.3+MMTSPS_All_Data[[#This Row],[% Units with Rent 31-50% AMI]]*0.5+MMTSPS_All_Data[[#This Row],[% Units with Rent 51-60% AMI]]*0.6+MMTSPS_All_Data[[#This Row],[% Units with Rent &gt; 60% AMI]]*0.8)</f>
        <v>0.5</v>
      </c>
      <c r="AC48" s="14">
        <v>0</v>
      </c>
      <c r="AD48" s="14">
        <v>1</v>
      </c>
      <c r="AE48" s="14">
        <v>0</v>
      </c>
      <c r="AF48" s="14">
        <v>0</v>
      </c>
      <c r="AG48" s="14">
        <v>0</v>
      </c>
      <c r="AH48" s="14">
        <v>0</v>
      </c>
      <c r="AI48" s="14">
        <v>0</v>
      </c>
      <c r="AJ48" s="25">
        <f>SUM(MMTSPS_All_Data[[#This Row],[ADF %]:[Dev Disabled %]])</f>
        <v>0</v>
      </c>
      <c r="AK48" s="25">
        <f>SUM(MMTSPS_All_Data[[#This Row],[Family %]:[Dev Disabled %]])</f>
        <v>1</v>
      </c>
      <c r="AL48" s="4">
        <v>6886.6341666666667</v>
      </c>
      <c r="AM48" s="42">
        <v>1</v>
      </c>
      <c r="AN48" s="12">
        <v>1169.0016666666668</v>
      </c>
      <c r="AO48" s="12">
        <v>337.26916666666665</v>
      </c>
      <c r="AP48" s="12">
        <v>1512.9675</v>
      </c>
      <c r="AQ48" s="12">
        <v>2023.5533333333326</v>
      </c>
      <c r="AR48" s="12">
        <v>514.5825000000001</v>
      </c>
      <c r="AS48" s="12">
        <v>468.83333333333331</v>
      </c>
      <c r="AT48" s="12">
        <v>6026.2074999999995</v>
      </c>
      <c r="AU48" s="44">
        <v>0.87505846167473433</v>
      </c>
      <c r="AV48" s="4">
        <v>860.42666666666753</v>
      </c>
      <c r="AW48" s="6">
        <v>1</v>
      </c>
      <c r="AX48" s="12">
        <v>43224.416666666664</v>
      </c>
      <c r="AY48" s="4">
        <v>-477.57333333333253</v>
      </c>
      <c r="AZ48" s="14">
        <v>0.64306925759840616</v>
      </c>
      <c r="BA48" s="12">
        <v>43224.416666666664</v>
      </c>
    </row>
    <row r="49" spans="1:53" ht="15" customHeight="1" x14ac:dyDescent="0.25">
      <c r="A49" s="46">
        <v>20</v>
      </c>
      <c r="B49" s="7" t="s">
        <v>33</v>
      </c>
      <c r="C49" s="7" t="s">
        <v>24</v>
      </c>
      <c r="D49" s="7" t="s">
        <v>48</v>
      </c>
      <c r="E49" s="3">
        <v>0</v>
      </c>
      <c r="F49" s="3">
        <v>1</v>
      </c>
      <c r="G49" s="3">
        <v>0</v>
      </c>
      <c r="H49" s="3">
        <v>0</v>
      </c>
      <c r="I49" s="3">
        <v>0</v>
      </c>
      <c r="J49" s="6">
        <v>12</v>
      </c>
      <c r="K49" s="9">
        <v>11</v>
      </c>
      <c r="L49" s="11">
        <v>2</v>
      </c>
      <c r="M49" s="12">
        <v>40775</v>
      </c>
      <c r="N49" s="6">
        <v>0</v>
      </c>
      <c r="O49" s="6">
        <v>0</v>
      </c>
      <c r="P49" s="6">
        <v>0</v>
      </c>
      <c r="Q49" s="6">
        <v>5</v>
      </c>
      <c r="R49" s="6">
        <v>15</v>
      </c>
      <c r="S49" s="6">
        <v>0</v>
      </c>
      <c r="T49" s="25">
        <f>IFERROR((MMTSPS_All_Data[[#This Row],[SROs]]*0.5+MMTSPS_All_Data[[#This Row],[0 - Bedroom]]*0.75+MMTSPS_All_Data[[#This Row],[1 - Bedroom]]*1+MMTSPS_All_Data[[#This Row],[2 - Bedroom]]*2+MMTSPS_All_Data[[#This Row],[3 - Bedroom]]*3+MMTSPS_All_Data[[#This Row],[4 - Bedroom]]*4)/SUM(MMTSPS_All_Data[[#This Row],[SROs]:[4 - Bedroom]]),"err")</f>
        <v>2.75</v>
      </c>
      <c r="U49" s="9">
        <v>0</v>
      </c>
      <c r="V49" s="23">
        <f>IFERROR(MMTSPS_All_Data[[#This Row],[Total units with PBRA]]/MMTSPS_All_Data[[#This Row],[Total Units]],"Err")</f>
        <v>0</v>
      </c>
      <c r="W49" s="41">
        <v>0</v>
      </c>
      <c r="X49" s="14">
        <v>1</v>
      </c>
      <c r="Y49" s="14">
        <v>0</v>
      </c>
      <c r="Z49" s="14">
        <v>0</v>
      </c>
      <c r="AA49" s="25">
        <f>SUM(MMTSPS_All_Data[[#This Row],[% Units with Rent &lt; 30% AMI]:[% Units with Rent &gt; 60% AMI]])</f>
        <v>1</v>
      </c>
      <c r="AB49" s="25">
        <f>IF(MMTSPS_All_Data[[#This Row],[Rent Category Total % ]]="A","n/a",MMTSPS_All_Data[[#This Row],[% Units with Rent &lt; 30% AMI]]*0.3+MMTSPS_All_Data[[#This Row],[% Units with Rent 31-50% AMI]]*0.5+MMTSPS_All_Data[[#This Row],[% Units with Rent 51-60% AMI]]*0.6+MMTSPS_All_Data[[#This Row],[% Units with Rent &gt; 60% AMI]]*0.8)</f>
        <v>0.5</v>
      </c>
      <c r="AC49" s="14">
        <v>0.25</v>
      </c>
      <c r="AD49" s="14">
        <v>0</v>
      </c>
      <c r="AE49" s="14">
        <v>0.75</v>
      </c>
      <c r="AF49" s="14">
        <v>0</v>
      </c>
      <c r="AG49" s="14">
        <v>0</v>
      </c>
      <c r="AH49" s="14">
        <v>0</v>
      </c>
      <c r="AI49" s="14">
        <v>0</v>
      </c>
      <c r="AJ49" s="25">
        <f>SUM(MMTSPS_All_Data[[#This Row],[ADF %]:[Dev Disabled %]])</f>
        <v>0</v>
      </c>
      <c r="AK49" s="25">
        <f>SUM(MMTSPS_All_Data[[#This Row],[Family %]:[Dev Disabled %]])</f>
        <v>1</v>
      </c>
      <c r="AL49" s="4">
        <v>5644.9724999999999</v>
      </c>
      <c r="AM49" s="42">
        <v>0.95958189585063303</v>
      </c>
      <c r="AN49" s="12">
        <v>1275.7639999999999</v>
      </c>
      <c r="AO49" s="12">
        <v>728.0350000000002</v>
      </c>
      <c r="AP49" s="12">
        <v>1665.9380000000001</v>
      </c>
      <c r="AQ49" s="12">
        <v>1322.6105</v>
      </c>
      <c r="AR49" s="12">
        <v>244.3</v>
      </c>
      <c r="AS49" s="12">
        <v>3.7</v>
      </c>
      <c r="AT49" s="12">
        <v>5240.3475000000008</v>
      </c>
      <c r="AU49" s="44">
        <v>0.92832117428384298</v>
      </c>
      <c r="AV49" s="4">
        <v>404.62499999999926</v>
      </c>
      <c r="AW49" s="6">
        <v>0</v>
      </c>
      <c r="AX49" s="12" t="s">
        <v>11</v>
      </c>
      <c r="AY49" s="4">
        <v>404.62499999999926</v>
      </c>
      <c r="AZ49" s="14" t="s">
        <v>11</v>
      </c>
      <c r="BA49" s="12">
        <v>33510</v>
      </c>
    </row>
    <row r="50" spans="1:53" ht="15" customHeight="1" x14ac:dyDescent="0.25">
      <c r="A50" s="46">
        <v>54</v>
      </c>
      <c r="B50" s="7" t="s">
        <v>31</v>
      </c>
      <c r="C50" s="7" t="s">
        <v>24</v>
      </c>
      <c r="D50" s="7" t="s">
        <v>48</v>
      </c>
      <c r="E50" s="3">
        <v>0</v>
      </c>
      <c r="F50" s="3">
        <v>1</v>
      </c>
      <c r="G50" s="3">
        <v>0</v>
      </c>
      <c r="H50" s="3">
        <v>0</v>
      </c>
      <c r="I50" s="3">
        <v>0</v>
      </c>
      <c r="J50" s="6">
        <v>21</v>
      </c>
      <c r="K50" s="9">
        <v>5</v>
      </c>
      <c r="L50" s="11">
        <v>6</v>
      </c>
      <c r="M50" s="12" t="s">
        <v>11</v>
      </c>
      <c r="N50" s="6">
        <v>0</v>
      </c>
      <c r="O50" s="6">
        <v>0</v>
      </c>
      <c r="P50" s="6">
        <v>0</v>
      </c>
      <c r="Q50" s="6">
        <v>27</v>
      </c>
      <c r="R50" s="6">
        <v>27</v>
      </c>
      <c r="S50" s="6">
        <v>0</v>
      </c>
      <c r="T50" s="25">
        <f>IFERROR((MMTSPS_All_Data[[#This Row],[SROs]]*0.5+MMTSPS_All_Data[[#This Row],[0 - Bedroom]]*0.75+MMTSPS_All_Data[[#This Row],[1 - Bedroom]]*1+MMTSPS_All_Data[[#This Row],[2 - Bedroom]]*2+MMTSPS_All_Data[[#This Row],[3 - Bedroom]]*3+MMTSPS_All_Data[[#This Row],[4 - Bedroom]]*4)/SUM(MMTSPS_All_Data[[#This Row],[SROs]:[4 - Bedroom]]),"err")</f>
        <v>2.5</v>
      </c>
      <c r="U50" s="9">
        <v>0</v>
      </c>
      <c r="V50" s="23">
        <f>IFERROR(MMTSPS_All_Data[[#This Row],[Total units with PBRA]]/MMTSPS_All_Data[[#This Row],[Total Units]],"Err")</f>
        <v>0</v>
      </c>
      <c r="W50" s="41">
        <v>0</v>
      </c>
      <c r="X50" s="14">
        <v>0.3888888888888889</v>
      </c>
      <c r="Y50" s="14">
        <v>0.61111111111111116</v>
      </c>
      <c r="Z50" s="14">
        <v>0</v>
      </c>
      <c r="AA50" s="25">
        <f>SUM(MMTSPS_All_Data[[#This Row],[% Units with Rent &lt; 30% AMI]:[% Units with Rent &gt; 60% AMI]])</f>
        <v>1</v>
      </c>
      <c r="AB50" s="25">
        <f>IF(MMTSPS_All_Data[[#This Row],[Rent Category Total % ]]="A","n/a",MMTSPS_All_Data[[#This Row],[% Units with Rent &lt; 30% AMI]]*0.3+MMTSPS_All_Data[[#This Row],[% Units with Rent 31-50% AMI]]*0.5+MMTSPS_All_Data[[#This Row],[% Units with Rent 51-60% AMI]]*0.6+MMTSPS_All_Data[[#This Row],[% Units with Rent &gt; 60% AMI]]*0.8)</f>
        <v>0.56111111111111112</v>
      </c>
      <c r="AC50" s="14">
        <v>1</v>
      </c>
      <c r="AD50" s="14">
        <v>0</v>
      </c>
      <c r="AE50" s="14">
        <v>0</v>
      </c>
      <c r="AF50" s="14">
        <v>0</v>
      </c>
      <c r="AG50" s="14">
        <v>0</v>
      </c>
      <c r="AH50" s="14">
        <v>0</v>
      </c>
      <c r="AI50" s="14">
        <v>0</v>
      </c>
      <c r="AJ50" s="25">
        <f>SUM(MMTSPS_All_Data[[#This Row],[ADF %]:[Dev Disabled %]])</f>
        <v>0</v>
      </c>
      <c r="AK50" s="25">
        <f>SUM(MMTSPS_All_Data[[#This Row],[Family %]:[Dev Disabled %]])</f>
        <v>1</v>
      </c>
      <c r="AL50" s="4">
        <v>6878.9814814814818</v>
      </c>
      <c r="AM50" s="42">
        <v>0.96711544123551296</v>
      </c>
      <c r="AN50" s="12">
        <v>718.38888888888891</v>
      </c>
      <c r="AO50" s="12">
        <v>459.37037037037038</v>
      </c>
      <c r="AP50" s="12">
        <v>950.03703703703707</v>
      </c>
      <c r="AQ50" s="12">
        <v>1615.037037037037</v>
      </c>
      <c r="AR50" s="12">
        <v>114.96296296296296</v>
      </c>
      <c r="AS50" s="12">
        <v>374.88888888888891</v>
      </c>
      <c r="AT50" s="12">
        <v>4232.6851851851852</v>
      </c>
      <c r="AU50" s="44">
        <v>0.61530696027889575</v>
      </c>
      <c r="AV50" s="4">
        <v>2646.2962962962961</v>
      </c>
      <c r="AW50" s="6">
        <v>1</v>
      </c>
      <c r="AX50" s="12">
        <v>12231.055555555555</v>
      </c>
      <c r="AY50" s="4">
        <v>1491.8333333333333</v>
      </c>
      <c r="AZ50" s="14">
        <v>2.2922314367751562</v>
      </c>
      <c r="BA50" s="12">
        <v>36211.666666666664</v>
      </c>
    </row>
    <row r="51" spans="1:53" ht="15" customHeight="1" x14ac:dyDescent="0.25">
      <c r="A51" s="46">
        <v>6</v>
      </c>
      <c r="B51" s="7" t="s">
        <v>30</v>
      </c>
      <c r="C51" s="7" t="s">
        <v>24</v>
      </c>
      <c r="D51" s="7" t="s">
        <v>48</v>
      </c>
      <c r="E51" s="3">
        <v>0</v>
      </c>
      <c r="F51" s="3">
        <v>0</v>
      </c>
      <c r="G51" s="3">
        <v>0</v>
      </c>
      <c r="H51" s="3">
        <v>0</v>
      </c>
      <c r="I51" s="3">
        <v>0</v>
      </c>
      <c r="J51" s="6">
        <v>23</v>
      </c>
      <c r="K51" s="9">
        <v>22</v>
      </c>
      <c r="L51" s="11">
        <v>3</v>
      </c>
      <c r="M51" s="12" t="s">
        <v>11</v>
      </c>
      <c r="N51" s="6">
        <v>1</v>
      </c>
      <c r="O51" s="6">
        <v>0</v>
      </c>
      <c r="P51" s="6">
        <v>5</v>
      </c>
      <c r="Q51" s="6">
        <v>0</v>
      </c>
      <c r="R51" s="6">
        <v>0</v>
      </c>
      <c r="S51" s="6">
        <v>0</v>
      </c>
      <c r="T51" s="25">
        <f>IFERROR((MMTSPS_All_Data[[#This Row],[SROs]]*0.5+MMTSPS_All_Data[[#This Row],[0 - Bedroom]]*0.75+MMTSPS_All_Data[[#This Row],[1 - Bedroom]]*1+MMTSPS_All_Data[[#This Row],[2 - Bedroom]]*2+MMTSPS_All_Data[[#This Row],[3 - Bedroom]]*3+MMTSPS_All_Data[[#This Row],[4 - Bedroom]]*4)/SUM(MMTSPS_All_Data[[#This Row],[SROs]:[4 - Bedroom]]),"err")</f>
        <v>0.91666666666666663</v>
      </c>
      <c r="U51" s="9">
        <v>0</v>
      </c>
      <c r="V51" s="23">
        <f>IFERROR(MMTSPS_All_Data[[#This Row],[Total units with PBRA]]/MMTSPS_All_Data[[#This Row],[Total Units]],"Err")</f>
        <v>0</v>
      </c>
      <c r="W51" s="41">
        <v>0</v>
      </c>
      <c r="X51" s="14">
        <v>0.83333333333333337</v>
      </c>
      <c r="Y51" s="14">
        <v>0</v>
      </c>
      <c r="Z51" s="14">
        <v>0</v>
      </c>
      <c r="AA51" s="25">
        <f>SUM(MMTSPS_All_Data[[#This Row],[% Units with Rent &lt; 30% AMI]:[% Units with Rent &gt; 60% AMI]])</f>
        <v>0.83333333333333337</v>
      </c>
      <c r="AB51" s="25">
        <f>IF(MMTSPS_All_Data[[#This Row],[Rent Category Total % ]]="A","n/a",MMTSPS_All_Data[[#This Row],[% Units with Rent &lt; 30% AMI]]*0.3+MMTSPS_All_Data[[#This Row],[% Units with Rent 31-50% AMI]]*0.5+MMTSPS_All_Data[[#This Row],[% Units with Rent 51-60% AMI]]*0.6+MMTSPS_All_Data[[#This Row],[% Units with Rent &gt; 60% AMI]]*0.8)</f>
        <v>0.41666666666666669</v>
      </c>
      <c r="AC51" s="14">
        <v>0</v>
      </c>
      <c r="AD51" s="14">
        <v>0</v>
      </c>
      <c r="AE51" s="14">
        <v>0</v>
      </c>
      <c r="AF51" s="14">
        <v>0</v>
      </c>
      <c r="AG51" s="14">
        <v>1</v>
      </c>
      <c r="AH51" s="14">
        <v>0</v>
      </c>
      <c r="AI51" s="14">
        <v>0</v>
      </c>
      <c r="AJ51" s="25">
        <f>SUM(MMTSPS_All_Data[[#This Row],[ADF %]:[Dev Disabled %]])</f>
        <v>1</v>
      </c>
      <c r="AK51" s="25">
        <f>SUM(MMTSPS_All_Data[[#This Row],[Family %]:[Dev Disabled %]])</f>
        <v>1</v>
      </c>
      <c r="AL51" s="4">
        <v>5265.2950000000001</v>
      </c>
      <c r="AM51" s="42">
        <v>1</v>
      </c>
      <c r="AN51" s="12">
        <v>520</v>
      </c>
      <c r="AO51" s="12">
        <v>329.9666666666667</v>
      </c>
      <c r="AP51" s="12">
        <v>1085.76</v>
      </c>
      <c r="AQ51" s="12">
        <v>936.71</v>
      </c>
      <c r="AR51" s="12">
        <v>489.12333333333328</v>
      </c>
      <c r="AS51" s="12">
        <v>202</v>
      </c>
      <c r="AT51" s="12">
        <v>3563.56</v>
      </c>
      <c r="AU51" s="44">
        <v>0.67680158471652585</v>
      </c>
      <c r="AV51" s="4">
        <v>1701.7349999999999</v>
      </c>
      <c r="AW51" s="6">
        <v>1</v>
      </c>
      <c r="AX51" s="12">
        <v>571</v>
      </c>
      <c r="AY51" s="4">
        <v>-48.431666666666693</v>
      </c>
      <c r="AZ51" s="14">
        <v>0.97232739739072471</v>
      </c>
      <c r="BA51" s="12">
        <v>571</v>
      </c>
    </row>
    <row r="52" spans="1:53" ht="15" customHeight="1" x14ac:dyDescent="0.25">
      <c r="A52" s="46">
        <v>12</v>
      </c>
      <c r="B52" s="7" t="s">
        <v>34</v>
      </c>
      <c r="C52" s="7" t="s">
        <v>24</v>
      </c>
      <c r="D52" s="7" t="s">
        <v>48</v>
      </c>
      <c r="E52" s="3">
        <v>0</v>
      </c>
      <c r="F52" s="3">
        <v>0</v>
      </c>
      <c r="G52" s="3">
        <v>0</v>
      </c>
      <c r="H52" s="3">
        <v>0</v>
      </c>
      <c r="I52" s="3">
        <v>0</v>
      </c>
      <c r="J52" s="6">
        <v>13</v>
      </c>
      <c r="K52" s="9">
        <v>12</v>
      </c>
      <c r="L52" s="11">
        <v>4</v>
      </c>
      <c r="M52" s="12" t="s">
        <v>11</v>
      </c>
      <c r="N52" s="6">
        <v>0</v>
      </c>
      <c r="O52" s="6">
        <v>0</v>
      </c>
      <c r="P52" s="6">
        <v>12</v>
      </c>
      <c r="Q52" s="6">
        <v>0</v>
      </c>
      <c r="R52" s="6">
        <v>0</v>
      </c>
      <c r="S52" s="6">
        <v>0</v>
      </c>
      <c r="T52" s="25">
        <f>IFERROR((MMTSPS_All_Data[[#This Row],[SROs]]*0.5+MMTSPS_All_Data[[#This Row],[0 - Bedroom]]*0.75+MMTSPS_All_Data[[#This Row],[1 - Bedroom]]*1+MMTSPS_All_Data[[#This Row],[2 - Bedroom]]*2+MMTSPS_All_Data[[#This Row],[3 - Bedroom]]*3+MMTSPS_All_Data[[#This Row],[4 - Bedroom]]*4)/SUM(MMTSPS_All_Data[[#This Row],[SROs]:[4 - Bedroom]]),"err")</f>
        <v>1</v>
      </c>
      <c r="U52" s="9">
        <v>0</v>
      </c>
      <c r="V52" s="23">
        <f>IFERROR(MMTSPS_All_Data[[#This Row],[Total units with PBRA]]/MMTSPS_All_Data[[#This Row],[Total Units]],"Err")</f>
        <v>0</v>
      </c>
      <c r="W52" s="41">
        <v>0</v>
      </c>
      <c r="X52" s="14">
        <v>0.16666666666666666</v>
      </c>
      <c r="Y52" s="14">
        <v>0.58333333333333337</v>
      </c>
      <c r="Z52" s="14">
        <v>0.25</v>
      </c>
      <c r="AA52" s="25">
        <f>SUM(MMTSPS_All_Data[[#This Row],[% Units with Rent &lt; 30% AMI]:[% Units with Rent &gt; 60% AMI]])</f>
        <v>1</v>
      </c>
      <c r="AB52" s="25">
        <f>IF(MMTSPS_All_Data[[#This Row],[Rent Category Total % ]]="A","n/a",MMTSPS_All_Data[[#This Row],[% Units with Rent &lt; 30% AMI]]*0.3+MMTSPS_All_Data[[#This Row],[% Units with Rent 31-50% AMI]]*0.5+MMTSPS_All_Data[[#This Row],[% Units with Rent 51-60% AMI]]*0.6+MMTSPS_All_Data[[#This Row],[% Units with Rent &gt; 60% AMI]]*0.8)</f>
        <v>0.6333333333333333</v>
      </c>
      <c r="AC52" s="14">
        <v>0</v>
      </c>
      <c r="AD52" s="14">
        <v>1</v>
      </c>
      <c r="AE52" s="14">
        <v>0</v>
      </c>
      <c r="AF52" s="14">
        <v>0</v>
      </c>
      <c r="AG52" s="14">
        <v>0</v>
      </c>
      <c r="AH52" s="14">
        <v>0</v>
      </c>
      <c r="AI52" s="14">
        <v>0</v>
      </c>
      <c r="AJ52" s="25">
        <f>SUM(MMTSPS_All_Data[[#This Row],[ADF %]:[Dev Disabled %]])</f>
        <v>0</v>
      </c>
      <c r="AK52" s="25">
        <f>SUM(MMTSPS_All_Data[[#This Row],[Family %]:[Dev Disabled %]])</f>
        <v>1</v>
      </c>
      <c r="AL52" s="4">
        <v>4909.7341666666662</v>
      </c>
      <c r="AM52" s="42">
        <v>1</v>
      </c>
      <c r="AN52" s="12">
        <v>925.44749999999988</v>
      </c>
      <c r="AO52" s="12">
        <v>40.919166666666719</v>
      </c>
      <c r="AP52" s="12">
        <v>1371.1891666666668</v>
      </c>
      <c r="AQ52" s="12">
        <v>900.16166666666686</v>
      </c>
      <c r="AR52" s="12">
        <v>81.167833333333334</v>
      </c>
      <c r="AS52" s="12">
        <v>266.41666666666669</v>
      </c>
      <c r="AT52" s="12">
        <v>3585.3020000000001</v>
      </c>
      <c r="AU52" s="44">
        <v>0.73024360959121859</v>
      </c>
      <c r="AV52" s="4">
        <v>1324.4321666666663</v>
      </c>
      <c r="AW52" s="6">
        <v>1</v>
      </c>
      <c r="AX52" s="12">
        <v>15103.75</v>
      </c>
      <c r="AY52" s="4">
        <v>65.348833333332848</v>
      </c>
      <c r="AZ52" s="14">
        <v>1.0519019127672244</v>
      </c>
      <c r="BA52" s="12">
        <v>15103.75</v>
      </c>
    </row>
    <row r="53" spans="1:53" ht="15" customHeight="1" x14ac:dyDescent="0.25">
      <c r="A53" s="46">
        <v>22</v>
      </c>
      <c r="B53" s="7" t="s">
        <v>30</v>
      </c>
      <c r="C53" s="7" t="s">
        <v>24</v>
      </c>
      <c r="D53" s="7" t="s">
        <v>48</v>
      </c>
      <c r="E53" s="3">
        <v>0</v>
      </c>
      <c r="F53" s="3">
        <v>1</v>
      </c>
      <c r="G53" s="3">
        <v>0</v>
      </c>
      <c r="H53" s="3">
        <v>0</v>
      </c>
      <c r="I53" s="3">
        <v>0</v>
      </c>
      <c r="J53" s="6">
        <v>17</v>
      </c>
      <c r="K53" s="9">
        <v>16</v>
      </c>
      <c r="L53" s="11">
        <v>7.333333333333333</v>
      </c>
      <c r="M53" s="12">
        <v>11138.954545454546</v>
      </c>
      <c r="N53" s="6">
        <v>0</v>
      </c>
      <c r="O53" s="6">
        <v>0</v>
      </c>
      <c r="P53" s="6">
        <v>20</v>
      </c>
      <c r="Q53" s="6">
        <v>2</v>
      </c>
      <c r="R53" s="6">
        <v>0</v>
      </c>
      <c r="S53" s="6">
        <v>0</v>
      </c>
      <c r="T53" s="25">
        <f>IFERROR((MMTSPS_All_Data[[#This Row],[SROs]]*0.5+MMTSPS_All_Data[[#This Row],[0 - Bedroom]]*0.75+MMTSPS_All_Data[[#This Row],[1 - Bedroom]]*1+MMTSPS_All_Data[[#This Row],[2 - Bedroom]]*2+MMTSPS_All_Data[[#This Row],[3 - Bedroom]]*3+MMTSPS_All_Data[[#This Row],[4 - Bedroom]]*4)/SUM(MMTSPS_All_Data[[#This Row],[SROs]:[4 - Bedroom]]),"err")</f>
        <v>1.0909090909090908</v>
      </c>
      <c r="U53" s="9">
        <v>0</v>
      </c>
      <c r="V53" s="23">
        <f>IFERROR(MMTSPS_All_Data[[#This Row],[Total units with PBRA]]/MMTSPS_All_Data[[#This Row],[Total Units]],"Err")</f>
        <v>0</v>
      </c>
      <c r="W53" s="41">
        <v>0.13636363636363635</v>
      </c>
      <c r="X53" s="14">
        <v>9.0909090909090912E-2</v>
      </c>
      <c r="Y53" s="14">
        <v>0.77272727272727271</v>
      </c>
      <c r="Z53" s="14">
        <v>0</v>
      </c>
      <c r="AA53" s="25">
        <f>SUM(MMTSPS_All_Data[[#This Row],[% Units with Rent &lt; 30% AMI]:[% Units with Rent &gt; 60% AMI]])</f>
        <v>1</v>
      </c>
      <c r="AB53" s="25">
        <f>IF(MMTSPS_All_Data[[#This Row],[Rent Category Total % ]]="A","n/a",MMTSPS_All_Data[[#This Row],[% Units with Rent &lt; 30% AMI]]*0.3+MMTSPS_All_Data[[#This Row],[% Units with Rent 31-50% AMI]]*0.5+MMTSPS_All_Data[[#This Row],[% Units with Rent 51-60% AMI]]*0.6+MMTSPS_All_Data[[#This Row],[% Units with Rent &gt; 60% AMI]]*0.8)</f>
        <v>0.55000000000000004</v>
      </c>
      <c r="AC53" s="14">
        <v>0</v>
      </c>
      <c r="AD53" s="14">
        <v>1</v>
      </c>
      <c r="AE53" s="14">
        <v>0</v>
      </c>
      <c r="AF53" s="14">
        <v>0</v>
      </c>
      <c r="AG53" s="14">
        <v>0</v>
      </c>
      <c r="AH53" s="14">
        <v>0</v>
      </c>
      <c r="AI53" s="14">
        <v>0</v>
      </c>
      <c r="AJ53" s="25">
        <f>SUM(MMTSPS_All_Data[[#This Row],[ADF %]:[Dev Disabled %]])</f>
        <v>0</v>
      </c>
      <c r="AK53" s="25">
        <f>SUM(MMTSPS_All_Data[[#This Row],[Family %]:[Dev Disabled %]])</f>
        <v>1</v>
      </c>
      <c r="AL53" s="4">
        <v>5717.7650000000003</v>
      </c>
      <c r="AM53" s="42">
        <v>0.98220777783924318</v>
      </c>
      <c r="AN53" s="12">
        <v>1044.0413636363637</v>
      </c>
      <c r="AO53" s="12">
        <v>588.08318181818208</v>
      </c>
      <c r="AP53" s="12">
        <v>1021.2936363636363</v>
      </c>
      <c r="AQ53" s="12">
        <v>1937.6727272727271</v>
      </c>
      <c r="AR53" s="12">
        <v>369.13136363636363</v>
      </c>
      <c r="AS53" s="12">
        <v>164.99045454545424</v>
      </c>
      <c r="AT53" s="12">
        <v>5125.2127272727266</v>
      </c>
      <c r="AU53" s="44">
        <v>0.89636645214917487</v>
      </c>
      <c r="AV53" s="4">
        <v>592.55227272727313</v>
      </c>
      <c r="AW53" s="6">
        <v>1</v>
      </c>
      <c r="AX53" s="12">
        <v>9054.181818181818</v>
      </c>
      <c r="AY53" s="4">
        <v>-189.03863636363596</v>
      </c>
      <c r="AZ53" s="14">
        <v>0.75813608607153293</v>
      </c>
      <c r="BA53" s="12">
        <v>9963.2727272727279</v>
      </c>
    </row>
    <row r="54" spans="1:53" ht="15" customHeight="1" x14ac:dyDescent="0.25">
      <c r="A54" s="46">
        <v>25</v>
      </c>
      <c r="B54" s="7" t="s">
        <v>30</v>
      </c>
      <c r="C54" s="7" t="s">
        <v>24</v>
      </c>
      <c r="D54" s="7" t="s">
        <v>48</v>
      </c>
      <c r="E54" s="3">
        <v>0</v>
      </c>
      <c r="F54" s="3">
        <v>1</v>
      </c>
      <c r="G54" s="3">
        <v>0</v>
      </c>
      <c r="H54" s="3">
        <v>0</v>
      </c>
      <c r="I54" s="3">
        <v>0</v>
      </c>
      <c r="J54" s="6">
        <v>20</v>
      </c>
      <c r="K54" s="9">
        <v>19</v>
      </c>
      <c r="L54" s="11">
        <v>6.25</v>
      </c>
      <c r="M54" s="12" t="s">
        <v>11</v>
      </c>
      <c r="N54" s="6">
        <v>0</v>
      </c>
      <c r="O54" s="6">
        <v>0</v>
      </c>
      <c r="P54" s="6">
        <v>0</v>
      </c>
      <c r="Q54" s="6">
        <v>12</v>
      </c>
      <c r="R54" s="6">
        <v>13</v>
      </c>
      <c r="S54" s="6">
        <v>0</v>
      </c>
      <c r="T54" s="25">
        <f>IFERROR((MMTSPS_All_Data[[#This Row],[SROs]]*0.5+MMTSPS_All_Data[[#This Row],[0 - Bedroom]]*0.75+MMTSPS_All_Data[[#This Row],[1 - Bedroom]]*1+MMTSPS_All_Data[[#This Row],[2 - Bedroom]]*2+MMTSPS_All_Data[[#This Row],[3 - Bedroom]]*3+MMTSPS_All_Data[[#This Row],[4 - Bedroom]]*4)/SUM(MMTSPS_All_Data[[#This Row],[SROs]:[4 - Bedroom]]),"err")</f>
        <v>2.52</v>
      </c>
      <c r="U54" s="9">
        <v>0</v>
      </c>
      <c r="V54" s="23">
        <f>IFERROR(MMTSPS_All_Data[[#This Row],[Total units with PBRA]]/MMTSPS_All_Data[[#This Row],[Total Units]],"Err")</f>
        <v>0</v>
      </c>
      <c r="W54" s="41">
        <v>0</v>
      </c>
      <c r="X54" s="14">
        <v>0.52</v>
      </c>
      <c r="Y54" s="14">
        <v>0.48</v>
      </c>
      <c r="Z54" s="14">
        <v>0</v>
      </c>
      <c r="AA54" s="25">
        <f>SUM(MMTSPS_All_Data[[#This Row],[% Units with Rent &lt; 30% AMI]:[% Units with Rent &gt; 60% AMI]])</f>
        <v>1</v>
      </c>
      <c r="AB54" s="25">
        <f>IF(MMTSPS_All_Data[[#This Row],[Rent Category Total % ]]="A","n/a",MMTSPS_All_Data[[#This Row],[% Units with Rent &lt; 30% AMI]]*0.3+MMTSPS_All_Data[[#This Row],[% Units with Rent 31-50% AMI]]*0.5+MMTSPS_All_Data[[#This Row],[% Units with Rent 51-60% AMI]]*0.6+MMTSPS_All_Data[[#This Row],[% Units with Rent &gt; 60% AMI]]*0.8)</f>
        <v>0.54800000000000004</v>
      </c>
      <c r="AC54" s="14">
        <v>1</v>
      </c>
      <c r="AD54" s="14">
        <v>0</v>
      </c>
      <c r="AE54" s="14">
        <v>0</v>
      </c>
      <c r="AF54" s="14">
        <v>0</v>
      </c>
      <c r="AG54" s="14">
        <v>0</v>
      </c>
      <c r="AH54" s="14">
        <v>0</v>
      </c>
      <c r="AI54" s="14">
        <v>0</v>
      </c>
      <c r="AJ54" s="25">
        <f>SUM(MMTSPS_All_Data[[#This Row],[ADF %]:[Dev Disabled %]])</f>
        <v>0</v>
      </c>
      <c r="AK54" s="25">
        <f>SUM(MMTSPS_All_Data[[#This Row],[Family %]:[Dev Disabled %]])</f>
        <v>1</v>
      </c>
      <c r="AL54" s="4">
        <v>7097.5763999999999</v>
      </c>
      <c r="AM54" s="42">
        <v>0.94680050775345992</v>
      </c>
      <c r="AN54" s="12">
        <v>959.22880000000009</v>
      </c>
      <c r="AO54" s="12">
        <v>408.2204000000001</v>
      </c>
      <c r="AP54" s="12">
        <v>1150.1420000000001</v>
      </c>
      <c r="AQ54" s="12">
        <v>3246.5899999999992</v>
      </c>
      <c r="AR54" s="12">
        <v>103.5856</v>
      </c>
      <c r="AS54" s="12">
        <v>156.33880000000005</v>
      </c>
      <c r="AT54" s="12">
        <v>6024.1056000000008</v>
      </c>
      <c r="AU54" s="44">
        <v>0.84875530188023063</v>
      </c>
      <c r="AV54" s="4">
        <v>1073.4707999999996</v>
      </c>
      <c r="AW54" s="6">
        <v>1</v>
      </c>
      <c r="AX54" s="12">
        <v>21577.919999999998</v>
      </c>
      <c r="AY54" s="4">
        <v>-348.00920000000042</v>
      </c>
      <c r="AZ54" s="14">
        <v>0.75517826490699802</v>
      </c>
      <c r="BA54" s="12">
        <v>38737.919999999998</v>
      </c>
    </row>
    <row r="55" spans="1:53" ht="15" customHeight="1" x14ac:dyDescent="0.25">
      <c r="A55" s="46">
        <v>16</v>
      </c>
      <c r="B55" s="7" t="s">
        <v>32</v>
      </c>
      <c r="C55" s="7" t="s">
        <v>24</v>
      </c>
      <c r="D55" s="7" t="s">
        <v>48</v>
      </c>
      <c r="E55" s="3">
        <v>0</v>
      </c>
      <c r="F55" s="3">
        <v>0</v>
      </c>
      <c r="G55" s="3">
        <v>1</v>
      </c>
      <c r="H55" s="3">
        <v>0</v>
      </c>
      <c r="I55" s="3">
        <v>0</v>
      </c>
      <c r="J55" s="6">
        <v>6</v>
      </c>
      <c r="K55" s="9">
        <v>5</v>
      </c>
      <c r="L55" s="11">
        <v>4</v>
      </c>
      <c r="M55" s="12">
        <v>6507.9375</v>
      </c>
      <c r="N55" s="6">
        <v>0</v>
      </c>
      <c r="O55" s="6">
        <v>0</v>
      </c>
      <c r="P55" s="6">
        <v>6</v>
      </c>
      <c r="Q55" s="6">
        <v>8</v>
      </c>
      <c r="R55" s="6">
        <v>2</v>
      </c>
      <c r="S55" s="6">
        <v>0</v>
      </c>
      <c r="T55" s="25">
        <f>IFERROR((MMTSPS_All_Data[[#This Row],[SROs]]*0.5+MMTSPS_All_Data[[#This Row],[0 - Bedroom]]*0.75+MMTSPS_All_Data[[#This Row],[1 - Bedroom]]*1+MMTSPS_All_Data[[#This Row],[2 - Bedroom]]*2+MMTSPS_All_Data[[#This Row],[3 - Bedroom]]*3+MMTSPS_All_Data[[#This Row],[4 - Bedroom]]*4)/SUM(MMTSPS_All_Data[[#This Row],[SROs]:[4 - Bedroom]]),"err")</f>
        <v>1.75</v>
      </c>
      <c r="U55" s="9">
        <v>0</v>
      </c>
      <c r="V55" s="23">
        <f>IFERROR(MMTSPS_All_Data[[#This Row],[Total units with PBRA]]/MMTSPS_All_Data[[#This Row],[Total Units]],"Err")</f>
        <v>0</v>
      </c>
      <c r="W55" s="41">
        <v>0</v>
      </c>
      <c r="X55" s="14">
        <v>1</v>
      </c>
      <c r="Y55" s="14">
        <v>0</v>
      </c>
      <c r="Z55" s="14">
        <v>0</v>
      </c>
      <c r="AA55" s="25">
        <f>SUM(MMTSPS_All_Data[[#This Row],[% Units with Rent &lt; 30% AMI]:[% Units with Rent &gt; 60% AMI]])</f>
        <v>1</v>
      </c>
      <c r="AB55" s="25">
        <f>IF(MMTSPS_All_Data[[#This Row],[Rent Category Total % ]]="A","n/a",MMTSPS_All_Data[[#This Row],[% Units with Rent &lt; 30% AMI]]*0.3+MMTSPS_All_Data[[#This Row],[% Units with Rent 31-50% AMI]]*0.5+MMTSPS_All_Data[[#This Row],[% Units with Rent 51-60% AMI]]*0.6+MMTSPS_All_Data[[#This Row],[% Units with Rent &gt; 60% AMI]]*0.8)</f>
        <v>0.5</v>
      </c>
      <c r="AC55" s="14">
        <v>1</v>
      </c>
      <c r="AD55" s="14">
        <v>0</v>
      </c>
      <c r="AE55" s="14">
        <v>0</v>
      </c>
      <c r="AF55" s="14">
        <v>0</v>
      </c>
      <c r="AG55" s="14">
        <v>0</v>
      </c>
      <c r="AH55" s="14">
        <v>0</v>
      </c>
      <c r="AI55" s="14">
        <v>0</v>
      </c>
      <c r="AJ55" s="25">
        <f>SUM(MMTSPS_All_Data[[#This Row],[ADF %]:[Dev Disabled %]])</f>
        <v>0</v>
      </c>
      <c r="AK55" s="25">
        <f>SUM(MMTSPS_All_Data[[#This Row],[Family %]:[Dev Disabled %]])</f>
        <v>1</v>
      </c>
      <c r="AL55" s="4">
        <v>6452.9893749999992</v>
      </c>
      <c r="AM55" s="42">
        <v>0.80409202720300965</v>
      </c>
      <c r="AN55" s="12">
        <v>1413.4237499999999</v>
      </c>
      <c r="AO55" s="12">
        <v>945.57625000000007</v>
      </c>
      <c r="AP55" s="12">
        <v>1120.7</v>
      </c>
      <c r="AQ55" s="12">
        <v>1376.3243750000004</v>
      </c>
      <c r="AR55" s="12">
        <v>189.48</v>
      </c>
      <c r="AS55" s="12">
        <v>1905.6875</v>
      </c>
      <c r="AT55" s="12">
        <v>6951.1918749999995</v>
      </c>
      <c r="AU55" s="44">
        <v>1.0772049155899937</v>
      </c>
      <c r="AV55" s="4">
        <v>-498.20250000000033</v>
      </c>
      <c r="AW55" s="6">
        <v>1</v>
      </c>
      <c r="AX55" s="12">
        <v>73226.5</v>
      </c>
      <c r="AY55" s="4">
        <v>-2246.8275000000003</v>
      </c>
      <c r="AZ55" s="14">
        <v>-0.28491100150117971</v>
      </c>
      <c r="BA55" s="12">
        <v>161820.25</v>
      </c>
    </row>
    <row r="56" spans="1:53" ht="15" customHeight="1" x14ac:dyDescent="0.25">
      <c r="A56" s="46">
        <v>6</v>
      </c>
      <c r="B56" s="7" t="s">
        <v>33</v>
      </c>
      <c r="C56" s="7" t="s">
        <v>24</v>
      </c>
      <c r="D56" s="7" t="s">
        <v>48</v>
      </c>
      <c r="E56" s="3">
        <v>0</v>
      </c>
      <c r="F56" s="3">
        <v>0</v>
      </c>
      <c r="G56" s="3">
        <v>0</v>
      </c>
      <c r="H56" s="3">
        <v>0</v>
      </c>
      <c r="I56" s="3">
        <v>0</v>
      </c>
      <c r="J56" s="6">
        <v>8</v>
      </c>
      <c r="K56" s="9">
        <v>7</v>
      </c>
      <c r="L56" s="11">
        <v>6</v>
      </c>
      <c r="M56" s="12" t="s">
        <v>11</v>
      </c>
      <c r="N56" s="6">
        <v>0</v>
      </c>
      <c r="O56" s="6">
        <v>0</v>
      </c>
      <c r="P56" s="6">
        <v>6</v>
      </c>
      <c r="Q56" s="6">
        <v>0</v>
      </c>
      <c r="R56" s="6">
        <v>0</v>
      </c>
      <c r="S56" s="6">
        <v>0</v>
      </c>
      <c r="T56" s="25">
        <f>IFERROR((MMTSPS_All_Data[[#This Row],[SROs]]*0.5+MMTSPS_All_Data[[#This Row],[0 - Bedroom]]*0.75+MMTSPS_All_Data[[#This Row],[1 - Bedroom]]*1+MMTSPS_All_Data[[#This Row],[2 - Bedroom]]*2+MMTSPS_All_Data[[#This Row],[3 - Bedroom]]*3+MMTSPS_All_Data[[#This Row],[4 - Bedroom]]*4)/SUM(MMTSPS_All_Data[[#This Row],[SROs]:[4 - Bedroom]]),"err")</f>
        <v>1</v>
      </c>
      <c r="U56" s="9">
        <v>0</v>
      </c>
      <c r="V56" s="23">
        <f>IFERROR(MMTSPS_All_Data[[#This Row],[Total units with PBRA]]/MMTSPS_All_Data[[#This Row],[Total Units]],"Err")</f>
        <v>0</v>
      </c>
      <c r="W56" s="41">
        <v>0</v>
      </c>
      <c r="X56" s="14">
        <v>0.5</v>
      </c>
      <c r="Y56" s="14">
        <v>0</v>
      </c>
      <c r="Z56" s="14">
        <v>0.5</v>
      </c>
      <c r="AA56" s="25">
        <f>SUM(MMTSPS_All_Data[[#This Row],[% Units with Rent &lt; 30% AMI]:[% Units with Rent &gt; 60% AMI]])</f>
        <v>1</v>
      </c>
      <c r="AB56" s="25">
        <f>IF(MMTSPS_All_Data[[#This Row],[Rent Category Total % ]]="A","n/a",MMTSPS_All_Data[[#This Row],[% Units with Rent &lt; 30% AMI]]*0.3+MMTSPS_All_Data[[#This Row],[% Units with Rent 31-50% AMI]]*0.5+MMTSPS_All_Data[[#This Row],[% Units with Rent 51-60% AMI]]*0.6+MMTSPS_All_Data[[#This Row],[% Units with Rent &gt; 60% AMI]]*0.8)</f>
        <v>0.65</v>
      </c>
      <c r="AC56" s="14">
        <v>0</v>
      </c>
      <c r="AD56" s="14">
        <v>1</v>
      </c>
      <c r="AE56" s="14">
        <v>0</v>
      </c>
      <c r="AF56" s="14">
        <v>0</v>
      </c>
      <c r="AG56" s="14">
        <v>0</v>
      </c>
      <c r="AH56" s="14">
        <v>0</v>
      </c>
      <c r="AI56" s="14">
        <v>0</v>
      </c>
      <c r="AJ56" s="25">
        <f>SUM(MMTSPS_All_Data[[#This Row],[ADF %]:[Dev Disabled %]])</f>
        <v>0</v>
      </c>
      <c r="AK56" s="25">
        <f>SUM(MMTSPS_All_Data[[#This Row],[Family %]:[Dev Disabled %]])</f>
        <v>1</v>
      </c>
      <c r="AL56" s="4">
        <v>5577.9350000000004</v>
      </c>
      <c r="AM56" s="42">
        <v>1</v>
      </c>
      <c r="AN56" s="12">
        <v>208.01</v>
      </c>
      <c r="AO56" s="12">
        <v>116.65833333333335</v>
      </c>
      <c r="AP56" s="12">
        <v>1363.8633333333335</v>
      </c>
      <c r="AQ56" s="12">
        <v>546.00500000000011</v>
      </c>
      <c r="AR56" s="12">
        <v>314.33333333333331</v>
      </c>
      <c r="AS56" s="12">
        <v>381.33333333333331</v>
      </c>
      <c r="AT56" s="12">
        <v>2930.2033333333334</v>
      </c>
      <c r="AU56" s="44">
        <v>0.52532045162472019</v>
      </c>
      <c r="AV56" s="4">
        <v>2647.7316666666666</v>
      </c>
      <c r="AW56" s="6">
        <v>1</v>
      </c>
      <c r="AX56" s="12">
        <v>38125.5</v>
      </c>
      <c r="AY56" s="4">
        <v>683.23166666666657</v>
      </c>
      <c r="AZ56" s="14">
        <v>1.3477890896750657</v>
      </c>
      <c r="BA56" s="12">
        <v>46358.833333333336</v>
      </c>
    </row>
    <row r="57" spans="1:53" ht="15" customHeight="1" x14ac:dyDescent="0.25">
      <c r="A57" s="46">
        <v>25</v>
      </c>
      <c r="B57" s="7" t="s">
        <v>31</v>
      </c>
      <c r="C57" s="7" t="s">
        <v>24</v>
      </c>
      <c r="D57" s="7" t="s">
        <v>48</v>
      </c>
      <c r="E57" s="3">
        <v>0</v>
      </c>
      <c r="F57" s="3">
        <v>0</v>
      </c>
      <c r="G57" s="3">
        <v>1</v>
      </c>
      <c r="H57" s="3">
        <v>0</v>
      </c>
      <c r="I57" s="3">
        <v>0</v>
      </c>
      <c r="J57" s="6">
        <v>23</v>
      </c>
      <c r="K57" s="9">
        <v>4</v>
      </c>
      <c r="L57" s="11">
        <v>4.166666666666667</v>
      </c>
      <c r="M57" s="12" t="s">
        <v>11</v>
      </c>
      <c r="N57" s="6">
        <v>0</v>
      </c>
      <c r="O57" s="6">
        <v>0</v>
      </c>
      <c r="P57" s="6">
        <v>8</v>
      </c>
      <c r="Q57" s="6">
        <v>8</v>
      </c>
      <c r="R57" s="6">
        <v>8</v>
      </c>
      <c r="S57" s="6">
        <v>0</v>
      </c>
      <c r="T57" s="25">
        <f>IFERROR((MMTSPS_All_Data[[#This Row],[SROs]]*0.5+MMTSPS_All_Data[[#This Row],[0 - Bedroom]]*0.75+MMTSPS_All_Data[[#This Row],[1 - Bedroom]]*1+MMTSPS_All_Data[[#This Row],[2 - Bedroom]]*2+MMTSPS_All_Data[[#This Row],[3 - Bedroom]]*3+MMTSPS_All_Data[[#This Row],[4 - Bedroom]]*4)/SUM(MMTSPS_All_Data[[#This Row],[SROs]:[4 - Bedroom]]),"err")</f>
        <v>2</v>
      </c>
      <c r="U57" s="9">
        <v>12</v>
      </c>
      <c r="V57" s="23">
        <f>IFERROR(MMTSPS_All_Data[[#This Row],[Total units with PBRA]]/MMTSPS_All_Data[[#This Row],[Total Units]],"Err")</f>
        <v>0.48</v>
      </c>
      <c r="W57" s="41">
        <v>0</v>
      </c>
      <c r="X57" s="14">
        <v>0.96</v>
      </c>
      <c r="Y57" s="14">
        <v>0</v>
      </c>
      <c r="Z57" s="14">
        <v>0</v>
      </c>
      <c r="AA57" s="25">
        <f>SUM(MMTSPS_All_Data[[#This Row],[% Units with Rent &lt; 30% AMI]:[% Units with Rent &gt; 60% AMI]])</f>
        <v>0.96</v>
      </c>
      <c r="AB57" s="25">
        <f>IF(MMTSPS_All_Data[[#This Row],[Rent Category Total % ]]="A","n/a",MMTSPS_All_Data[[#This Row],[% Units with Rent &lt; 30% AMI]]*0.3+MMTSPS_All_Data[[#This Row],[% Units with Rent 31-50% AMI]]*0.5+MMTSPS_All_Data[[#This Row],[% Units with Rent 51-60% AMI]]*0.6+MMTSPS_All_Data[[#This Row],[% Units with Rent &gt; 60% AMI]]*0.8)</f>
        <v>0.48</v>
      </c>
      <c r="AC57" s="14">
        <v>0</v>
      </c>
      <c r="AD57" s="14">
        <v>0</v>
      </c>
      <c r="AE57" s="14">
        <v>0.96</v>
      </c>
      <c r="AF57" s="14">
        <v>0</v>
      </c>
      <c r="AG57" s="14">
        <v>0</v>
      </c>
      <c r="AH57" s="14">
        <v>0</v>
      </c>
      <c r="AI57" s="14">
        <v>0</v>
      </c>
      <c r="AJ57" s="25">
        <f>SUM(MMTSPS_All_Data[[#This Row],[ADF %]:[Dev Disabled %]])</f>
        <v>0</v>
      </c>
      <c r="AK57" s="25">
        <f>SUM(MMTSPS_All_Data[[#This Row],[Family %]:[Dev Disabled %]])</f>
        <v>0.96</v>
      </c>
      <c r="AL57" s="4">
        <v>8357.7996000000003</v>
      </c>
      <c r="AM57" s="42">
        <v>1</v>
      </c>
      <c r="AN57" s="12">
        <v>1310.5228</v>
      </c>
      <c r="AO57" s="12">
        <v>199.74679999999964</v>
      </c>
      <c r="AP57" s="12">
        <v>1778.3391999999999</v>
      </c>
      <c r="AQ57" s="12">
        <v>1366.5724</v>
      </c>
      <c r="AR57" s="12">
        <v>351.15800000000002</v>
      </c>
      <c r="AS57" s="12">
        <v>1111.92</v>
      </c>
      <c r="AT57" s="12">
        <v>6118.2591999999995</v>
      </c>
      <c r="AU57" s="44">
        <v>0.7320418642246459</v>
      </c>
      <c r="AV57" s="4">
        <v>2239.5404000000003</v>
      </c>
      <c r="AW57" s="6">
        <v>1</v>
      </c>
      <c r="AX57" s="12">
        <v>36273.24</v>
      </c>
      <c r="AY57" s="4">
        <v>875.10040000000038</v>
      </c>
      <c r="AZ57" s="14">
        <v>1.6413623171410985</v>
      </c>
      <c r="BA57" s="12">
        <v>36273.24</v>
      </c>
    </row>
    <row r="58" spans="1:53" ht="15" customHeight="1" x14ac:dyDescent="0.25">
      <c r="A58" s="46">
        <v>50</v>
      </c>
      <c r="B58" s="7" t="s">
        <v>12</v>
      </c>
      <c r="C58" s="7" t="s">
        <v>24</v>
      </c>
      <c r="D58" s="7" t="s">
        <v>48</v>
      </c>
      <c r="E58" s="3">
        <v>0</v>
      </c>
      <c r="F58" s="3">
        <v>1</v>
      </c>
      <c r="G58" s="3">
        <v>0</v>
      </c>
      <c r="H58" s="3">
        <v>0</v>
      </c>
      <c r="I58" s="3">
        <v>0</v>
      </c>
      <c r="J58" s="6">
        <v>23</v>
      </c>
      <c r="K58" s="9">
        <v>7</v>
      </c>
      <c r="L58" s="11">
        <v>4.166666666666667</v>
      </c>
      <c r="M58" s="12" t="s">
        <v>11</v>
      </c>
      <c r="N58" s="6">
        <v>0</v>
      </c>
      <c r="O58" s="6">
        <v>0</v>
      </c>
      <c r="P58" s="6">
        <v>0</v>
      </c>
      <c r="Q58" s="6">
        <v>16</v>
      </c>
      <c r="R58" s="6">
        <v>24</v>
      </c>
      <c r="S58" s="6">
        <v>10</v>
      </c>
      <c r="T58" s="25">
        <f>IFERROR((MMTSPS_All_Data[[#This Row],[SROs]]*0.5+MMTSPS_All_Data[[#This Row],[0 - Bedroom]]*0.75+MMTSPS_All_Data[[#This Row],[1 - Bedroom]]*1+MMTSPS_All_Data[[#This Row],[2 - Bedroom]]*2+MMTSPS_All_Data[[#This Row],[3 - Bedroom]]*3+MMTSPS_All_Data[[#This Row],[4 - Bedroom]]*4)/SUM(MMTSPS_All_Data[[#This Row],[SROs]:[4 - Bedroom]]),"err")</f>
        <v>2.88</v>
      </c>
      <c r="U58" s="9">
        <v>0</v>
      </c>
      <c r="V58" s="23">
        <f>IFERROR(MMTSPS_All_Data[[#This Row],[Total units with PBRA]]/MMTSPS_All_Data[[#This Row],[Total Units]],"Err")</f>
        <v>0</v>
      </c>
      <c r="W58" s="41">
        <v>0</v>
      </c>
      <c r="X58" s="14">
        <v>0.7</v>
      </c>
      <c r="Y58" s="14">
        <v>0.3</v>
      </c>
      <c r="Z58" s="14">
        <v>0</v>
      </c>
      <c r="AA58" s="25">
        <f>SUM(MMTSPS_All_Data[[#This Row],[% Units with Rent &lt; 30% AMI]:[% Units with Rent &gt; 60% AMI]])</f>
        <v>1</v>
      </c>
      <c r="AB58" s="25">
        <f>IF(MMTSPS_All_Data[[#This Row],[Rent Category Total % ]]="A","n/a",MMTSPS_All_Data[[#This Row],[% Units with Rent &lt; 30% AMI]]*0.3+MMTSPS_All_Data[[#This Row],[% Units with Rent 31-50% AMI]]*0.5+MMTSPS_All_Data[[#This Row],[% Units with Rent 51-60% AMI]]*0.6+MMTSPS_All_Data[[#This Row],[% Units with Rent &gt; 60% AMI]]*0.8)</f>
        <v>0.53</v>
      </c>
      <c r="AC58" s="14">
        <v>1</v>
      </c>
      <c r="AD58" s="14">
        <v>0</v>
      </c>
      <c r="AE58" s="14">
        <v>0</v>
      </c>
      <c r="AF58" s="14">
        <v>0</v>
      </c>
      <c r="AG58" s="14">
        <v>0</v>
      </c>
      <c r="AH58" s="14">
        <v>0</v>
      </c>
      <c r="AI58" s="14">
        <v>0</v>
      </c>
      <c r="AJ58" s="25">
        <f>SUM(MMTSPS_All_Data[[#This Row],[ADF %]:[Dev Disabled %]])</f>
        <v>0</v>
      </c>
      <c r="AK58" s="25">
        <f>SUM(MMTSPS_All_Data[[#This Row],[Family %]:[Dev Disabled %]])</f>
        <v>1</v>
      </c>
      <c r="AL58" s="4">
        <v>7599.72</v>
      </c>
      <c r="AM58" s="42">
        <v>0.98834017869308777</v>
      </c>
      <c r="AN58" s="12">
        <v>729.86</v>
      </c>
      <c r="AO58" s="12">
        <v>469.1</v>
      </c>
      <c r="AP58" s="12">
        <v>1470.5</v>
      </c>
      <c r="AQ58" s="12">
        <v>1762.84</v>
      </c>
      <c r="AR58" s="12">
        <v>166.48</v>
      </c>
      <c r="AS58" s="12">
        <v>395.38679999999999</v>
      </c>
      <c r="AT58" s="12">
        <v>4994.1668</v>
      </c>
      <c r="AU58" s="44">
        <v>0.65715142136815563</v>
      </c>
      <c r="AV58" s="4">
        <v>2605.5532000000003</v>
      </c>
      <c r="AW58" s="6">
        <v>1</v>
      </c>
      <c r="AX58" s="12">
        <v>3369.3</v>
      </c>
      <c r="AY58" s="4">
        <v>2332.2932000000001</v>
      </c>
      <c r="AZ58" s="14">
        <v>9.5350698968015806</v>
      </c>
      <c r="BA58" s="12">
        <v>3369.3</v>
      </c>
    </row>
    <row r="59" spans="1:53" ht="15" customHeight="1" x14ac:dyDescent="0.25">
      <c r="A59" s="46">
        <v>40</v>
      </c>
      <c r="B59" s="7" t="s">
        <v>12</v>
      </c>
      <c r="C59" s="7" t="s">
        <v>24</v>
      </c>
      <c r="D59" s="7" t="s">
        <v>48</v>
      </c>
      <c r="E59" s="3">
        <v>0</v>
      </c>
      <c r="F59" s="3">
        <v>0</v>
      </c>
      <c r="G59" s="3">
        <v>1</v>
      </c>
      <c r="H59" s="3">
        <v>0</v>
      </c>
      <c r="I59" s="3">
        <v>0</v>
      </c>
      <c r="J59" s="6">
        <v>19</v>
      </c>
      <c r="K59" s="9">
        <v>7</v>
      </c>
      <c r="L59" s="11">
        <v>4.4444444444444446</v>
      </c>
      <c r="M59" s="12" t="s">
        <v>11</v>
      </c>
      <c r="N59" s="6">
        <v>0</v>
      </c>
      <c r="O59" s="6">
        <v>0</v>
      </c>
      <c r="P59" s="6">
        <v>0</v>
      </c>
      <c r="Q59" s="6">
        <v>8</v>
      </c>
      <c r="R59" s="6">
        <v>26</v>
      </c>
      <c r="S59" s="6">
        <v>6</v>
      </c>
      <c r="T59" s="25">
        <f>IFERROR((MMTSPS_All_Data[[#This Row],[SROs]]*0.5+MMTSPS_All_Data[[#This Row],[0 - Bedroom]]*0.75+MMTSPS_All_Data[[#This Row],[1 - Bedroom]]*1+MMTSPS_All_Data[[#This Row],[2 - Bedroom]]*2+MMTSPS_All_Data[[#This Row],[3 - Bedroom]]*3+MMTSPS_All_Data[[#This Row],[4 - Bedroom]]*4)/SUM(MMTSPS_All_Data[[#This Row],[SROs]:[4 - Bedroom]]),"err")</f>
        <v>2.95</v>
      </c>
      <c r="U59" s="9">
        <v>36</v>
      </c>
      <c r="V59" s="23">
        <f>IFERROR(MMTSPS_All_Data[[#This Row],[Total units with PBRA]]/MMTSPS_All_Data[[#This Row],[Total Units]],"Err")</f>
        <v>0.9</v>
      </c>
      <c r="W59" s="41">
        <v>0</v>
      </c>
      <c r="X59" s="14">
        <v>1</v>
      </c>
      <c r="Y59" s="14">
        <v>0</v>
      </c>
      <c r="Z59" s="14">
        <v>0</v>
      </c>
      <c r="AA59" s="25">
        <f>SUM(MMTSPS_All_Data[[#This Row],[% Units with Rent &lt; 30% AMI]:[% Units with Rent &gt; 60% AMI]])</f>
        <v>1</v>
      </c>
      <c r="AB59" s="25">
        <f>IF(MMTSPS_All_Data[[#This Row],[Rent Category Total % ]]="A","n/a",MMTSPS_All_Data[[#This Row],[% Units with Rent &lt; 30% AMI]]*0.3+MMTSPS_All_Data[[#This Row],[% Units with Rent 31-50% AMI]]*0.5+MMTSPS_All_Data[[#This Row],[% Units with Rent 51-60% AMI]]*0.6+MMTSPS_All_Data[[#This Row],[% Units with Rent &gt; 60% AMI]]*0.8)</f>
        <v>0.5</v>
      </c>
      <c r="AC59" s="14">
        <v>1</v>
      </c>
      <c r="AD59" s="14">
        <v>0</v>
      </c>
      <c r="AE59" s="14">
        <v>0</v>
      </c>
      <c r="AF59" s="14">
        <v>0</v>
      </c>
      <c r="AG59" s="14">
        <v>0</v>
      </c>
      <c r="AH59" s="14">
        <v>0</v>
      </c>
      <c r="AI59" s="14">
        <v>0</v>
      </c>
      <c r="AJ59" s="25">
        <f>SUM(MMTSPS_All_Data[[#This Row],[ADF %]:[Dev Disabled %]])</f>
        <v>0</v>
      </c>
      <c r="AK59" s="25">
        <f>SUM(MMTSPS_All_Data[[#This Row],[Family %]:[Dev Disabled %]])</f>
        <v>1</v>
      </c>
      <c r="AL59" s="4">
        <v>7725</v>
      </c>
      <c r="AM59" s="42">
        <v>0.98290779194982725</v>
      </c>
      <c r="AN59" s="12">
        <v>811.25</v>
      </c>
      <c r="AO59" s="12">
        <v>587.77499999999998</v>
      </c>
      <c r="AP59" s="12">
        <v>1779.2750000000001</v>
      </c>
      <c r="AQ59" s="12">
        <v>1610.05</v>
      </c>
      <c r="AR59" s="12">
        <v>197</v>
      </c>
      <c r="AS59" s="12">
        <v>458.875</v>
      </c>
      <c r="AT59" s="12">
        <v>5444.2250000000004</v>
      </c>
      <c r="AU59" s="44">
        <v>0.70475404530744334</v>
      </c>
      <c r="AV59" s="4">
        <v>2280.7750000000001</v>
      </c>
      <c r="AW59" s="6">
        <v>1</v>
      </c>
      <c r="AX59" s="12">
        <v>33946.625</v>
      </c>
      <c r="AY59" s="4">
        <v>27.2</v>
      </c>
      <c r="AZ59" s="14">
        <v>1.0120697114584605</v>
      </c>
      <c r="BA59" s="12">
        <v>34946.625</v>
      </c>
    </row>
    <row r="60" spans="1:53" ht="15" customHeight="1" x14ac:dyDescent="0.25">
      <c r="A60" s="46">
        <v>38</v>
      </c>
      <c r="B60" s="7" t="s">
        <v>35</v>
      </c>
      <c r="C60" s="7" t="s">
        <v>24</v>
      </c>
      <c r="D60" s="7" t="s">
        <v>48</v>
      </c>
      <c r="E60" s="3">
        <v>0</v>
      </c>
      <c r="F60" s="3">
        <v>1</v>
      </c>
      <c r="G60" s="3">
        <v>0</v>
      </c>
      <c r="H60" s="3">
        <v>0</v>
      </c>
      <c r="I60" s="3">
        <v>0</v>
      </c>
      <c r="J60" s="6">
        <v>11</v>
      </c>
      <c r="K60" s="9">
        <v>10</v>
      </c>
      <c r="L60" s="11">
        <v>2.5333333333333332</v>
      </c>
      <c r="M60" s="12" t="s">
        <v>11</v>
      </c>
      <c r="N60" s="6">
        <v>0</v>
      </c>
      <c r="O60" s="6">
        <v>0</v>
      </c>
      <c r="P60" s="6">
        <v>0</v>
      </c>
      <c r="Q60" s="6">
        <v>15</v>
      </c>
      <c r="R60" s="6">
        <v>19</v>
      </c>
      <c r="S60" s="6">
        <v>4</v>
      </c>
      <c r="T60" s="25">
        <f>IFERROR((MMTSPS_All_Data[[#This Row],[SROs]]*0.5+MMTSPS_All_Data[[#This Row],[0 - Bedroom]]*0.75+MMTSPS_All_Data[[#This Row],[1 - Bedroom]]*1+MMTSPS_All_Data[[#This Row],[2 - Bedroom]]*2+MMTSPS_All_Data[[#This Row],[3 - Bedroom]]*3+MMTSPS_All_Data[[#This Row],[4 - Bedroom]]*4)/SUM(MMTSPS_All_Data[[#This Row],[SROs]:[4 - Bedroom]]),"err")</f>
        <v>2.7105263157894739</v>
      </c>
      <c r="U60" s="9">
        <v>0</v>
      </c>
      <c r="V60" s="23">
        <f>IFERROR(MMTSPS_All_Data[[#This Row],[Total units with PBRA]]/MMTSPS_All_Data[[#This Row],[Total Units]],"Err")</f>
        <v>0</v>
      </c>
      <c r="W60" s="41">
        <v>0</v>
      </c>
      <c r="X60" s="14">
        <v>0.97368421052631582</v>
      </c>
      <c r="Y60" s="14">
        <v>0</v>
      </c>
      <c r="Z60" s="14">
        <v>0</v>
      </c>
      <c r="AA60" s="25">
        <f>SUM(MMTSPS_All_Data[[#This Row],[% Units with Rent &lt; 30% AMI]:[% Units with Rent &gt; 60% AMI]])</f>
        <v>0.97368421052631582</v>
      </c>
      <c r="AB60" s="25">
        <f>IF(MMTSPS_All_Data[[#This Row],[Rent Category Total % ]]="A","n/a",MMTSPS_All_Data[[#This Row],[% Units with Rent &lt; 30% AMI]]*0.3+MMTSPS_All_Data[[#This Row],[% Units with Rent 31-50% AMI]]*0.5+MMTSPS_All_Data[[#This Row],[% Units with Rent 51-60% AMI]]*0.6+MMTSPS_All_Data[[#This Row],[% Units with Rent &gt; 60% AMI]]*0.8)</f>
        <v>0.48684210526315791</v>
      </c>
      <c r="AC60" s="14">
        <v>1</v>
      </c>
      <c r="AD60" s="14">
        <v>0</v>
      </c>
      <c r="AE60" s="14">
        <v>0</v>
      </c>
      <c r="AF60" s="14">
        <v>0</v>
      </c>
      <c r="AG60" s="14">
        <v>0</v>
      </c>
      <c r="AH60" s="14">
        <v>0</v>
      </c>
      <c r="AI60" s="14">
        <v>0</v>
      </c>
      <c r="AJ60" s="25">
        <f>SUM(MMTSPS_All_Data[[#This Row],[ADF %]:[Dev Disabled %]])</f>
        <v>0</v>
      </c>
      <c r="AK60" s="25">
        <f>SUM(MMTSPS_All_Data[[#This Row],[Family %]:[Dev Disabled %]])</f>
        <v>1</v>
      </c>
      <c r="AL60" s="4">
        <v>6543.8421052631575</v>
      </c>
      <c r="AM60" s="42">
        <v>0.98531076655886451</v>
      </c>
      <c r="AN60" s="12">
        <v>684.57894736842104</v>
      </c>
      <c r="AO60" s="12">
        <v>619.60526315789468</v>
      </c>
      <c r="AP60" s="12">
        <v>1263.8421052631579</v>
      </c>
      <c r="AQ60" s="12">
        <v>2096.2894736842104</v>
      </c>
      <c r="AR60" s="12">
        <v>168.68421052631578</v>
      </c>
      <c r="AS60" s="12">
        <v>390.02</v>
      </c>
      <c r="AT60" s="12">
        <v>5223.0200000000004</v>
      </c>
      <c r="AU60" s="44">
        <v>0.79815801114748297</v>
      </c>
      <c r="AV60" s="4">
        <v>1320.8221052631577</v>
      </c>
      <c r="AW60" s="6">
        <v>1</v>
      </c>
      <c r="AX60" s="12">
        <v>11879.184210526315</v>
      </c>
      <c r="AY60" s="4">
        <v>266.24315789473661</v>
      </c>
      <c r="AZ60" s="14">
        <v>1.2524639417078403</v>
      </c>
      <c r="BA60" s="12">
        <v>31352.86842105263</v>
      </c>
    </row>
    <row r="61" spans="1:53" ht="15" customHeight="1" x14ac:dyDescent="0.25">
      <c r="A61" s="46">
        <v>48</v>
      </c>
      <c r="B61" s="7" t="s">
        <v>12</v>
      </c>
      <c r="C61" s="7" t="s">
        <v>36</v>
      </c>
      <c r="D61" s="7" t="s">
        <v>47</v>
      </c>
      <c r="E61" s="3">
        <v>0</v>
      </c>
      <c r="F61" s="3">
        <v>1</v>
      </c>
      <c r="G61" s="3">
        <v>0</v>
      </c>
      <c r="H61" s="3">
        <v>0</v>
      </c>
      <c r="I61" s="3">
        <v>0</v>
      </c>
      <c r="J61" s="6">
        <v>12</v>
      </c>
      <c r="K61" s="9">
        <v>6</v>
      </c>
      <c r="L61" s="11">
        <v>6</v>
      </c>
      <c r="M61" s="12" t="s">
        <v>11</v>
      </c>
      <c r="N61" s="6">
        <v>0</v>
      </c>
      <c r="O61" s="6">
        <v>0</v>
      </c>
      <c r="P61" s="6">
        <v>4</v>
      </c>
      <c r="Q61" s="6">
        <v>24</v>
      </c>
      <c r="R61" s="6">
        <v>16</v>
      </c>
      <c r="S61" s="6">
        <v>4</v>
      </c>
      <c r="T61" s="25">
        <f>IFERROR((MMTSPS_All_Data[[#This Row],[SROs]]*0.5+MMTSPS_All_Data[[#This Row],[0 - Bedroom]]*0.75+MMTSPS_All_Data[[#This Row],[1 - Bedroom]]*1+MMTSPS_All_Data[[#This Row],[2 - Bedroom]]*2+MMTSPS_All_Data[[#This Row],[3 - Bedroom]]*3+MMTSPS_All_Data[[#This Row],[4 - Bedroom]]*4)/SUM(MMTSPS_All_Data[[#This Row],[SROs]:[4 - Bedroom]]),"err")</f>
        <v>2.4166666666666665</v>
      </c>
      <c r="U61" s="9">
        <v>0</v>
      </c>
      <c r="V61" s="23">
        <f>IFERROR(MMTSPS_All_Data[[#This Row],[Total units with PBRA]]/MMTSPS_All_Data[[#This Row],[Total Units]],"Err")</f>
        <v>0</v>
      </c>
      <c r="W61" s="41">
        <v>0</v>
      </c>
      <c r="X61" s="14">
        <v>1</v>
      </c>
      <c r="Y61" s="14">
        <v>0</v>
      </c>
      <c r="Z61" s="14">
        <v>0</v>
      </c>
      <c r="AA61" s="25">
        <f>SUM(MMTSPS_All_Data[[#This Row],[% Units with Rent &lt; 30% AMI]:[% Units with Rent &gt; 60% AMI]])</f>
        <v>1</v>
      </c>
      <c r="AB61" s="25">
        <f>IF(MMTSPS_All_Data[[#This Row],[Rent Category Total % ]]="A","n/a",MMTSPS_All_Data[[#This Row],[% Units with Rent &lt; 30% AMI]]*0.3+MMTSPS_All_Data[[#This Row],[% Units with Rent 31-50% AMI]]*0.5+MMTSPS_All_Data[[#This Row],[% Units with Rent 51-60% AMI]]*0.6+MMTSPS_All_Data[[#This Row],[% Units with Rent &gt; 60% AMI]]*0.8)</f>
        <v>0.5</v>
      </c>
      <c r="AC61" s="14">
        <v>1</v>
      </c>
      <c r="AD61" s="14">
        <v>0</v>
      </c>
      <c r="AE61" s="14">
        <v>0</v>
      </c>
      <c r="AF61" s="14">
        <v>0</v>
      </c>
      <c r="AG61" s="14">
        <v>0</v>
      </c>
      <c r="AH61" s="14">
        <v>0</v>
      </c>
      <c r="AI61" s="14">
        <v>0</v>
      </c>
      <c r="AJ61" s="25">
        <f>SUM(MMTSPS_All_Data[[#This Row],[ADF %]:[Dev Disabled %]])</f>
        <v>0</v>
      </c>
      <c r="AK61" s="25">
        <f>SUM(MMTSPS_All_Data[[#This Row],[Family %]:[Dev Disabled %]])</f>
        <v>1</v>
      </c>
      <c r="AL61" s="4">
        <v>6536.833333333333</v>
      </c>
      <c r="AM61" s="42">
        <v>0.99055563841031258</v>
      </c>
      <c r="AN61" s="12">
        <v>678.75</v>
      </c>
      <c r="AO61" s="12">
        <v>574.89583333333337</v>
      </c>
      <c r="AP61" s="12">
        <v>680.6875</v>
      </c>
      <c r="AQ61" s="12">
        <v>1999.625</v>
      </c>
      <c r="AR61" s="12">
        <v>159.3125</v>
      </c>
      <c r="AS61" s="12">
        <v>458.45854166666663</v>
      </c>
      <c r="AT61" s="12">
        <v>4551.7293749999999</v>
      </c>
      <c r="AU61" s="44">
        <v>0.69632024298207595</v>
      </c>
      <c r="AV61" s="4">
        <v>1985.1039583333331</v>
      </c>
      <c r="AW61" s="6">
        <v>1</v>
      </c>
      <c r="AX61" s="12">
        <v>18043.875</v>
      </c>
      <c r="AY61" s="4">
        <v>721.31229166666651</v>
      </c>
      <c r="AZ61" s="14">
        <v>1.5707525304144274</v>
      </c>
      <c r="BA61" s="12">
        <v>22250.125</v>
      </c>
    </row>
    <row r="62" spans="1:53" ht="15" customHeight="1" x14ac:dyDescent="0.25">
      <c r="A62" s="46">
        <v>12</v>
      </c>
      <c r="B62" s="7" t="s">
        <v>12</v>
      </c>
      <c r="C62" s="7" t="s">
        <v>24</v>
      </c>
      <c r="D62" s="7" t="s">
        <v>48</v>
      </c>
      <c r="E62" s="3">
        <v>0</v>
      </c>
      <c r="F62" s="3">
        <v>1</v>
      </c>
      <c r="G62" s="3">
        <v>0</v>
      </c>
      <c r="H62" s="3">
        <v>0</v>
      </c>
      <c r="I62" s="3">
        <v>0</v>
      </c>
      <c r="J62" s="6">
        <v>20</v>
      </c>
      <c r="K62" s="9">
        <v>19</v>
      </c>
      <c r="L62" s="11">
        <v>12</v>
      </c>
      <c r="M62" s="12" t="s">
        <v>11</v>
      </c>
      <c r="N62" s="6">
        <v>0</v>
      </c>
      <c r="O62" s="6">
        <v>0</v>
      </c>
      <c r="P62" s="6">
        <v>0</v>
      </c>
      <c r="Q62" s="6">
        <v>12</v>
      </c>
      <c r="R62" s="6">
        <v>0</v>
      </c>
      <c r="S62" s="6">
        <v>0</v>
      </c>
      <c r="T62" s="25">
        <f>IFERROR((MMTSPS_All_Data[[#This Row],[SROs]]*0.5+MMTSPS_All_Data[[#This Row],[0 - Bedroom]]*0.75+MMTSPS_All_Data[[#This Row],[1 - Bedroom]]*1+MMTSPS_All_Data[[#This Row],[2 - Bedroom]]*2+MMTSPS_All_Data[[#This Row],[3 - Bedroom]]*3+MMTSPS_All_Data[[#This Row],[4 - Bedroom]]*4)/SUM(MMTSPS_All_Data[[#This Row],[SROs]:[4 - Bedroom]]),"err")</f>
        <v>2</v>
      </c>
      <c r="U62" s="9">
        <v>0</v>
      </c>
      <c r="V62" s="23">
        <f>IFERROR(MMTSPS_All_Data[[#This Row],[Total units with PBRA]]/MMTSPS_All_Data[[#This Row],[Total Units]],"Err")</f>
        <v>0</v>
      </c>
      <c r="W62" s="41">
        <v>0</v>
      </c>
      <c r="X62" s="14">
        <v>1</v>
      </c>
      <c r="Y62" s="14">
        <v>0</v>
      </c>
      <c r="Z62" s="14">
        <v>0</v>
      </c>
      <c r="AA62" s="25">
        <f>SUM(MMTSPS_All_Data[[#This Row],[% Units with Rent &lt; 30% AMI]:[% Units with Rent &gt; 60% AMI]])</f>
        <v>1</v>
      </c>
      <c r="AB62" s="25">
        <f>IF(MMTSPS_All_Data[[#This Row],[Rent Category Total % ]]="A","n/a",MMTSPS_All_Data[[#This Row],[% Units with Rent &lt; 30% AMI]]*0.3+MMTSPS_All_Data[[#This Row],[% Units with Rent 31-50% AMI]]*0.5+MMTSPS_All_Data[[#This Row],[% Units with Rent 51-60% AMI]]*0.6+MMTSPS_All_Data[[#This Row],[% Units with Rent &gt; 60% AMI]]*0.8)</f>
        <v>0.5</v>
      </c>
      <c r="AC62" s="14">
        <v>1</v>
      </c>
      <c r="AD62" s="14">
        <v>0</v>
      </c>
      <c r="AE62" s="14">
        <v>0</v>
      </c>
      <c r="AF62" s="14">
        <v>0</v>
      </c>
      <c r="AG62" s="14">
        <v>0</v>
      </c>
      <c r="AH62" s="14">
        <v>0</v>
      </c>
      <c r="AI62" s="14">
        <v>0</v>
      </c>
      <c r="AJ62" s="25">
        <f>SUM(MMTSPS_All_Data[[#This Row],[ADF %]:[Dev Disabled %]])</f>
        <v>0</v>
      </c>
      <c r="AK62" s="25">
        <f>SUM(MMTSPS_All_Data[[#This Row],[Family %]:[Dev Disabled %]])</f>
        <v>1</v>
      </c>
      <c r="AL62" s="4">
        <v>7251</v>
      </c>
      <c r="AM62" s="42">
        <v>0.98595706731312727</v>
      </c>
      <c r="AN62" s="12">
        <v>1300.75</v>
      </c>
      <c r="AO62" s="12">
        <v>689.66666666666663</v>
      </c>
      <c r="AP62" s="12">
        <v>1985.1666666666667</v>
      </c>
      <c r="AQ62" s="12">
        <v>764.66666666666663</v>
      </c>
      <c r="AR62" s="12">
        <v>288.41666666666669</v>
      </c>
      <c r="AS62" s="12">
        <v>325</v>
      </c>
      <c r="AT62" s="12">
        <v>5353.666666666667</v>
      </c>
      <c r="AU62" s="44">
        <v>0.7383349423068083</v>
      </c>
      <c r="AV62" s="4">
        <v>1897.3333333333333</v>
      </c>
      <c r="AW62" s="6">
        <v>1</v>
      </c>
      <c r="AX62" s="12">
        <v>2102.5833333333335</v>
      </c>
      <c r="AY62" s="4">
        <v>1097.9166666666667</v>
      </c>
      <c r="AZ62" s="14">
        <v>2.3733972688418636</v>
      </c>
      <c r="BA62" s="12">
        <v>2102.5833333333335</v>
      </c>
    </row>
    <row r="63" spans="1:53" ht="15" customHeight="1" x14ac:dyDescent="0.25">
      <c r="A63" s="46">
        <v>24</v>
      </c>
      <c r="B63" s="7" t="s">
        <v>12</v>
      </c>
      <c r="C63" s="7" t="s">
        <v>24</v>
      </c>
      <c r="D63" s="7" t="s">
        <v>48</v>
      </c>
      <c r="E63" s="3">
        <v>0</v>
      </c>
      <c r="F63" s="3">
        <v>0</v>
      </c>
      <c r="G63" s="3">
        <v>1</v>
      </c>
      <c r="H63" s="3">
        <v>0</v>
      </c>
      <c r="I63" s="3">
        <v>0</v>
      </c>
      <c r="J63" s="6">
        <v>32</v>
      </c>
      <c r="K63" s="9">
        <v>4</v>
      </c>
      <c r="L63" s="11">
        <v>4</v>
      </c>
      <c r="M63" s="12" t="s">
        <v>11</v>
      </c>
      <c r="N63" s="6">
        <v>0</v>
      </c>
      <c r="O63" s="6">
        <v>0</v>
      </c>
      <c r="P63" s="6">
        <v>22</v>
      </c>
      <c r="Q63" s="6">
        <v>2</v>
      </c>
      <c r="R63" s="6">
        <v>0</v>
      </c>
      <c r="S63" s="6">
        <v>0</v>
      </c>
      <c r="T63" s="25">
        <f>IFERROR((MMTSPS_All_Data[[#This Row],[SROs]]*0.5+MMTSPS_All_Data[[#This Row],[0 - Bedroom]]*0.75+MMTSPS_All_Data[[#This Row],[1 - Bedroom]]*1+MMTSPS_All_Data[[#This Row],[2 - Bedroom]]*2+MMTSPS_All_Data[[#This Row],[3 - Bedroom]]*3+MMTSPS_All_Data[[#This Row],[4 - Bedroom]]*4)/SUM(MMTSPS_All_Data[[#This Row],[SROs]:[4 - Bedroom]]),"err")</f>
        <v>1.0833333333333333</v>
      </c>
      <c r="U63" s="9">
        <v>20</v>
      </c>
      <c r="V63" s="23">
        <f>IFERROR(MMTSPS_All_Data[[#This Row],[Total units with PBRA]]/MMTSPS_All_Data[[#This Row],[Total Units]],"Err")</f>
        <v>0.83333333333333337</v>
      </c>
      <c r="W63" s="41">
        <v>0</v>
      </c>
      <c r="X63" s="14">
        <v>0.95833333333333337</v>
      </c>
      <c r="Y63" s="14">
        <v>0</v>
      </c>
      <c r="Z63" s="14">
        <v>0</v>
      </c>
      <c r="AA63" s="25">
        <f>SUM(MMTSPS_All_Data[[#This Row],[% Units with Rent &lt; 30% AMI]:[% Units with Rent &gt; 60% AMI]])</f>
        <v>0.95833333333333337</v>
      </c>
      <c r="AB63" s="25">
        <f>IF(MMTSPS_All_Data[[#This Row],[Rent Category Total % ]]="A","n/a",MMTSPS_All_Data[[#This Row],[% Units with Rent &lt; 30% AMI]]*0.3+MMTSPS_All_Data[[#This Row],[% Units with Rent 31-50% AMI]]*0.5+MMTSPS_All_Data[[#This Row],[% Units with Rent 51-60% AMI]]*0.6+MMTSPS_All_Data[[#This Row],[% Units with Rent &gt; 60% AMI]]*0.8)</f>
        <v>0.47916666666666669</v>
      </c>
      <c r="AC63" s="14">
        <v>0</v>
      </c>
      <c r="AD63" s="14">
        <v>0.95833333333333337</v>
      </c>
      <c r="AE63" s="14">
        <v>0</v>
      </c>
      <c r="AF63" s="14">
        <v>0</v>
      </c>
      <c r="AG63" s="14">
        <v>0</v>
      </c>
      <c r="AH63" s="14">
        <v>0</v>
      </c>
      <c r="AI63" s="14">
        <v>0</v>
      </c>
      <c r="AJ63" s="25">
        <f>SUM(MMTSPS_All_Data[[#This Row],[ADF %]:[Dev Disabled %]])</f>
        <v>0</v>
      </c>
      <c r="AK63" s="25">
        <f>SUM(MMTSPS_All_Data[[#This Row],[Family %]:[Dev Disabled %]])</f>
        <v>0.95833333333333337</v>
      </c>
      <c r="AL63" s="4">
        <v>5126.041666666667</v>
      </c>
      <c r="AM63" s="42">
        <v>0.98872297021623823</v>
      </c>
      <c r="AN63" s="12">
        <v>1352.625</v>
      </c>
      <c r="AO63" s="12">
        <v>367.875</v>
      </c>
      <c r="AP63" s="12">
        <v>1002.5833333333334</v>
      </c>
      <c r="AQ63" s="12">
        <v>855.375</v>
      </c>
      <c r="AR63" s="12">
        <v>277.83333333333331</v>
      </c>
      <c r="AS63" s="12">
        <v>312.5</v>
      </c>
      <c r="AT63" s="12">
        <v>4168.791666666667</v>
      </c>
      <c r="AU63" s="44">
        <v>0.81325746799431009</v>
      </c>
      <c r="AV63" s="4">
        <v>957.25</v>
      </c>
      <c r="AW63" s="6">
        <v>1</v>
      </c>
      <c r="AX63" s="12">
        <v>39751.75</v>
      </c>
      <c r="AY63" s="4">
        <v>-71.5</v>
      </c>
      <c r="AZ63" s="14">
        <v>0.93049817739975693</v>
      </c>
      <c r="BA63" s="12">
        <v>39751.75</v>
      </c>
    </row>
    <row r="64" spans="1:53" ht="15" customHeight="1" x14ac:dyDescent="0.25">
      <c r="A64" s="46">
        <v>24</v>
      </c>
      <c r="B64" s="7" t="s">
        <v>12</v>
      </c>
      <c r="C64" s="7" t="s">
        <v>24</v>
      </c>
      <c r="D64" s="7" t="s">
        <v>48</v>
      </c>
      <c r="E64" s="3">
        <v>0</v>
      </c>
      <c r="F64" s="3">
        <v>0</v>
      </c>
      <c r="G64" s="3">
        <v>1</v>
      </c>
      <c r="H64" s="3">
        <v>0</v>
      </c>
      <c r="I64" s="3">
        <v>0</v>
      </c>
      <c r="J64" s="6">
        <v>32</v>
      </c>
      <c r="K64" s="9">
        <v>4</v>
      </c>
      <c r="L64" s="11">
        <v>24</v>
      </c>
      <c r="M64" s="12" t="s">
        <v>11</v>
      </c>
      <c r="N64" s="6">
        <v>0</v>
      </c>
      <c r="O64" s="6">
        <v>0</v>
      </c>
      <c r="P64" s="6">
        <v>9</v>
      </c>
      <c r="Q64" s="6">
        <v>15</v>
      </c>
      <c r="R64" s="6">
        <v>0</v>
      </c>
      <c r="S64" s="6">
        <v>0</v>
      </c>
      <c r="T64" s="25">
        <f>IFERROR((MMTSPS_All_Data[[#This Row],[SROs]]*0.5+MMTSPS_All_Data[[#This Row],[0 - Bedroom]]*0.75+MMTSPS_All_Data[[#This Row],[1 - Bedroom]]*1+MMTSPS_All_Data[[#This Row],[2 - Bedroom]]*2+MMTSPS_All_Data[[#This Row],[3 - Bedroom]]*3+MMTSPS_All_Data[[#This Row],[4 - Bedroom]]*4)/SUM(MMTSPS_All_Data[[#This Row],[SROs]:[4 - Bedroom]]),"err")</f>
        <v>1.625</v>
      </c>
      <c r="U64" s="9">
        <v>0</v>
      </c>
      <c r="V64" s="23">
        <f>IFERROR(MMTSPS_All_Data[[#This Row],[Total units with PBRA]]/MMTSPS_All_Data[[#This Row],[Total Units]],"Err")</f>
        <v>0</v>
      </c>
      <c r="W64" s="41">
        <v>0</v>
      </c>
      <c r="X64" s="14">
        <v>1</v>
      </c>
      <c r="Y64" s="14">
        <v>0</v>
      </c>
      <c r="Z64" s="14">
        <v>0</v>
      </c>
      <c r="AA64" s="25">
        <f>SUM(MMTSPS_All_Data[[#This Row],[% Units with Rent &lt; 30% AMI]:[% Units with Rent &gt; 60% AMI]])</f>
        <v>1</v>
      </c>
      <c r="AB64" s="25">
        <f>IF(MMTSPS_All_Data[[#This Row],[Rent Category Total % ]]="A","n/a",MMTSPS_All_Data[[#This Row],[% Units with Rent &lt; 30% AMI]]*0.3+MMTSPS_All_Data[[#This Row],[% Units with Rent 31-50% AMI]]*0.5+MMTSPS_All_Data[[#This Row],[% Units with Rent 51-60% AMI]]*0.6+MMTSPS_All_Data[[#This Row],[% Units with Rent &gt; 60% AMI]]*0.8)</f>
        <v>0.5</v>
      </c>
      <c r="AC64" s="14">
        <v>1</v>
      </c>
      <c r="AD64" s="14">
        <v>0</v>
      </c>
      <c r="AE64" s="14">
        <v>0</v>
      </c>
      <c r="AF64" s="14">
        <v>0</v>
      </c>
      <c r="AG64" s="14">
        <v>0</v>
      </c>
      <c r="AH64" s="14">
        <v>0</v>
      </c>
      <c r="AI64" s="14">
        <v>0</v>
      </c>
      <c r="AJ64" s="25">
        <f>SUM(MMTSPS_All_Data[[#This Row],[ADF %]:[Dev Disabled %]])</f>
        <v>0</v>
      </c>
      <c r="AK64" s="25">
        <f>SUM(MMTSPS_All_Data[[#This Row],[Family %]:[Dev Disabled %]])</f>
        <v>1</v>
      </c>
      <c r="AL64" s="4">
        <v>5879.25</v>
      </c>
      <c r="AM64" s="42">
        <v>0.96931319674280492</v>
      </c>
      <c r="AN64" s="12">
        <v>1557.75</v>
      </c>
      <c r="AO64" s="12">
        <v>454.83333333333331</v>
      </c>
      <c r="AP64" s="12">
        <v>1253.5</v>
      </c>
      <c r="AQ64" s="12">
        <v>1037.125</v>
      </c>
      <c r="AR64" s="12">
        <v>327.33333333333331</v>
      </c>
      <c r="AS64" s="12">
        <v>489.58</v>
      </c>
      <c r="AT64" s="12">
        <v>5120.1216666666669</v>
      </c>
      <c r="AU64" s="44">
        <v>0.87088007257161482</v>
      </c>
      <c r="AV64" s="4">
        <v>759.12833333333344</v>
      </c>
      <c r="AW64" s="6">
        <v>1</v>
      </c>
      <c r="AX64" s="12">
        <v>40891.625</v>
      </c>
      <c r="AY64" s="4">
        <v>-299.12166666666661</v>
      </c>
      <c r="AZ64" s="14">
        <v>0.71734309788172301</v>
      </c>
      <c r="BA64" s="12">
        <v>40891.625</v>
      </c>
    </row>
    <row r="65" spans="1:53" ht="15" customHeight="1" x14ac:dyDescent="0.25">
      <c r="A65" s="46">
        <v>44</v>
      </c>
      <c r="B65" s="7" t="s">
        <v>10</v>
      </c>
      <c r="C65" s="7" t="s">
        <v>27</v>
      </c>
      <c r="D65" s="7" t="s">
        <v>46</v>
      </c>
      <c r="E65" s="3">
        <v>1</v>
      </c>
      <c r="F65" s="3">
        <v>1</v>
      </c>
      <c r="G65" s="3">
        <v>0</v>
      </c>
      <c r="H65" s="3">
        <v>0</v>
      </c>
      <c r="I65" s="3">
        <v>0</v>
      </c>
      <c r="J65" s="6">
        <v>13</v>
      </c>
      <c r="K65" s="9">
        <v>3</v>
      </c>
      <c r="L65" s="11">
        <v>6.2857142857142856</v>
      </c>
      <c r="M65" s="12" t="s">
        <v>11</v>
      </c>
      <c r="N65" s="6">
        <v>0</v>
      </c>
      <c r="O65" s="6">
        <v>0</v>
      </c>
      <c r="P65" s="6">
        <v>0</v>
      </c>
      <c r="Q65" s="6">
        <v>0</v>
      </c>
      <c r="R65" s="6">
        <v>34</v>
      </c>
      <c r="S65" s="6">
        <v>10</v>
      </c>
      <c r="T65" s="25">
        <f>IFERROR((MMTSPS_All_Data[[#This Row],[SROs]]*0.5+MMTSPS_All_Data[[#This Row],[0 - Bedroom]]*0.75+MMTSPS_All_Data[[#This Row],[1 - Bedroom]]*1+MMTSPS_All_Data[[#This Row],[2 - Bedroom]]*2+MMTSPS_All_Data[[#This Row],[3 - Bedroom]]*3+MMTSPS_All_Data[[#This Row],[4 - Bedroom]]*4)/SUM(MMTSPS_All_Data[[#This Row],[SROs]:[4 - Bedroom]]),"err")</f>
        <v>3.2272727272727271</v>
      </c>
      <c r="U65" s="9">
        <v>0</v>
      </c>
      <c r="V65" s="23">
        <f>IFERROR(MMTSPS_All_Data[[#This Row],[Total units with PBRA]]/MMTSPS_All_Data[[#This Row],[Total Units]],"Err")</f>
        <v>0</v>
      </c>
      <c r="W65" s="41">
        <v>0</v>
      </c>
      <c r="X65" s="14">
        <v>0.65909090909090906</v>
      </c>
      <c r="Y65" s="14">
        <v>0.34090909090909088</v>
      </c>
      <c r="Z65" s="14">
        <v>0</v>
      </c>
      <c r="AA65" s="25">
        <f>SUM(MMTSPS_All_Data[[#This Row],[% Units with Rent &lt; 30% AMI]:[% Units with Rent &gt; 60% AMI]])</f>
        <v>1</v>
      </c>
      <c r="AB65" s="25">
        <f>IF(MMTSPS_All_Data[[#This Row],[Rent Category Total % ]]="A","n/a",MMTSPS_All_Data[[#This Row],[% Units with Rent &lt; 30% AMI]]*0.3+MMTSPS_All_Data[[#This Row],[% Units with Rent 31-50% AMI]]*0.5+MMTSPS_All_Data[[#This Row],[% Units with Rent 51-60% AMI]]*0.6+MMTSPS_All_Data[[#This Row],[% Units with Rent &gt; 60% AMI]]*0.8)</f>
        <v>0.53409090909090906</v>
      </c>
      <c r="AC65" s="14">
        <v>1</v>
      </c>
      <c r="AD65" s="14">
        <v>0</v>
      </c>
      <c r="AE65" s="14">
        <v>0</v>
      </c>
      <c r="AF65" s="14">
        <v>0</v>
      </c>
      <c r="AG65" s="14">
        <v>0</v>
      </c>
      <c r="AH65" s="14">
        <v>0</v>
      </c>
      <c r="AI65" s="14">
        <v>0</v>
      </c>
      <c r="AJ65" s="25">
        <f>SUM(MMTSPS_All_Data[[#This Row],[ADF %]:[Dev Disabled %]])</f>
        <v>0</v>
      </c>
      <c r="AK65" s="25">
        <f>SUM(MMTSPS_All_Data[[#This Row],[Family %]:[Dev Disabled %]])</f>
        <v>1</v>
      </c>
      <c r="AL65" s="4">
        <v>9901.0909090909099</v>
      </c>
      <c r="AM65" s="42">
        <v>0.99473314768891163</v>
      </c>
      <c r="AN65" s="12">
        <v>1002.0454545454545</v>
      </c>
      <c r="AO65" s="12">
        <v>911.86363636363637</v>
      </c>
      <c r="AP65" s="12">
        <v>929.56818181818187</v>
      </c>
      <c r="AQ65" s="12">
        <v>3785.818181818182</v>
      </c>
      <c r="AR65" s="12">
        <v>116.72727272727273</v>
      </c>
      <c r="AS65" s="12">
        <v>445.15909090909093</v>
      </c>
      <c r="AT65" s="12">
        <v>7191.181818181818</v>
      </c>
      <c r="AU65" s="44">
        <v>0.72630196856177465</v>
      </c>
      <c r="AV65" s="4">
        <v>2709.909090909091</v>
      </c>
      <c r="AW65" s="6">
        <v>1</v>
      </c>
      <c r="AX65" s="12">
        <v>41195</v>
      </c>
      <c r="AY65" s="4">
        <v>-612.2045454545455</v>
      </c>
      <c r="AZ65" s="14">
        <v>0.8157183611200427</v>
      </c>
      <c r="BA65" s="12">
        <v>73544.068181818177</v>
      </c>
    </row>
    <row r="66" spans="1:53" ht="15" customHeight="1" x14ac:dyDescent="0.25">
      <c r="A66" s="46">
        <v>43</v>
      </c>
      <c r="B66" s="7" t="s">
        <v>10</v>
      </c>
      <c r="C66" s="7" t="s">
        <v>27</v>
      </c>
      <c r="D66" s="7" t="s">
        <v>46</v>
      </c>
      <c r="E66" s="3">
        <v>1</v>
      </c>
      <c r="F66" s="3">
        <v>1</v>
      </c>
      <c r="G66" s="3">
        <v>0</v>
      </c>
      <c r="H66" s="3">
        <v>0</v>
      </c>
      <c r="I66" s="3">
        <v>0</v>
      </c>
      <c r="J66" s="6">
        <v>15</v>
      </c>
      <c r="K66" s="9">
        <v>3</v>
      </c>
      <c r="L66" s="11">
        <v>4.7777777777777777</v>
      </c>
      <c r="M66" s="12">
        <v>4705.8139534883721</v>
      </c>
      <c r="N66" s="6">
        <v>0</v>
      </c>
      <c r="O66" s="6">
        <v>0</v>
      </c>
      <c r="P66" s="6">
        <v>0</v>
      </c>
      <c r="Q66" s="6">
        <v>0</v>
      </c>
      <c r="R66" s="6">
        <v>19</v>
      </c>
      <c r="S66" s="6">
        <v>24</v>
      </c>
      <c r="T66" s="25">
        <f>IFERROR((MMTSPS_All_Data[[#This Row],[SROs]]*0.5+MMTSPS_All_Data[[#This Row],[0 - Bedroom]]*0.75+MMTSPS_All_Data[[#This Row],[1 - Bedroom]]*1+MMTSPS_All_Data[[#This Row],[2 - Bedroom]]*2+MMTSPS_All_Data[[#This Row],[3 - Bedroom]]*3+MMTSPS_All_Data[[#This Row],[4 - Bedroom]]*4)/SUM(MMTSPS_All_Data[[#This Row],[SROs]:[4 - Bedroom]]),"err")</f>
        <v>3.558139534883721</v>
      </c>
      <c r="U66" s="9">
        <v>10</v>
      </c>
      <c r="V66" s="23">
        <f>IFERROR(MMTSPS_All_Data[[#This Row],[Total units with PBRA]]/MMTSPS_All_Data[[#This Row],[Total Units]],"Err")</f>
        <v>0.23255813953488372</v>
      </c>
      <c r="W66" s="41">
        <v>0</v>
      </c>
      <c r="X66" s="14">
        <v>0.83720930232558144</v>
      </c>
      <c r="Y66" s="14">
        <v>0.13953488372093023</v>
      </c>
      <c r="Z66" s="14">
        <v>0</v>
      </c>
      <c r="AA66" s="25">
        <f>SUM(MMTSPS_All_Data[[#This Row],[% Units with Rent &lt; 30% AMI]:[% Units with Rent &gt; 60% AMI]])</f>
        <v>0.9767441860465117</v>
      </c>
      <c r="AB66" s="25">
        <f>IF(MMTSPS_All_Data[[#This Row],[Rent Category Total % ]]="A","n/a",MMTSPS_All_Data[[#This Row],[% Units with Rent &lt; 30% AMI]]*0.3+MMTSPS_All_Data[[#This Row],[% Units with Rent 31-50% AMI]]*0.5+MMTSPS_All_Data[[#This Row],[% Units with Rent 51-60% AMI]]*0.6+MMTSPS_All_Data[[#This Row],[% Units with Rent &gt; 60% AMI]]*0.8)</f>
        <v>0.50232558139534889</v>
      </c>
      <c r="AC66" s="14">
        <v>1</v>
      </c>
      <c r="AD66" s="14">
        <v>0</v>
      </c>
      <c r="AE66" s="14">
        <v>0</v>
      </c>
      <c r="AF66" s="14">
        <v>0</v>
      </c>
      <c r="AG66" s="14">
        <v>0</v>
      </c>
      <c r="AH66" s="14">
        <v>0</v>
      </c>
      <c r="AI66" s="14">
        <v>0</v>
      </c>
      <c r="AJ66" s="25">
        <f>SUM(MMTSPS_All_Data[[#This Row],[ADF %]:[Dev Disabled %]])</f>
        <v>0</v>
      </c>
      <c r="AK66" s="25">
        <f>SUM(MMTSPS_All_Data[[#This Row],[Family %]:[Dev Disabled %]])</f>
        <v>1</v>
      </c>
      <c r="AL66" s="4">
        <v>9950.4883720930229</v>
      </c>
      <c r="AM66" s="42">
        <v>0.95932038947088782</v>
      </c>
      <c r="AN66" s="12">
        <v>1525.3023255813953</v>
      </c>
      <c r="AO66" s="12">
        <v>852.65116279069764</v>
      </c>
      <c r="AP66" s="12">
        <v>1012.6046511627907</v>
      </c>
      <c r="AQ66" s="12">
        <v>2922.3023255813955</v>
      </c>
      <c r="AR66" s="12">
        <v>181.02325581395348</v>
      </c>
      <c r="AS66" s="12">
        <v>424.95348837209303</v>
      </c>
      <c r="AT66" s="12">
        <v>6918.8372093023254</v>
      </c>
      <c r="AU66" s="44">
        <v>0.69532639510506666</v>
      </c>
      <c r="AV66" s="4">
        <v>3031.6511627906975</v>
      </c>
      <c r="AW66" s="6">
        <v>1</v>
      </c>
      <c r="AX66" s="12">
        <v>38688.046511627908</v>
      </c>
      <c r="AY66" s="4">
        <v>99.511627906976742</v>
      </c>
      <c r="AZ66" s="14">
        <v>1.0339382306752749</v>
      </c>
      <c r="BA66" s="12">
        <v>54631.767441860466</v>
      </c>
    </row>
    <row r="67" spans="1:53" ht="15" customHeight="1" x14ac:dyDescent="0.25">
      <c r="A67" s="46">
        <v>32</v>
      </c>
      <c r="B67" s="7" t="s">
        <v>10</v>
      </c>
      <c r="C67" s="7" t="s">
        <v>27</v>
      </c>
      <c r="D67" s="7" t="s">
        <v>46</v>
      </c>
      <c r="E67" s="3">
        <v>1</v>
      </c>
      <c r="F67" s="3">
        <v>1</v>
      </c>
      <c r="G67" s="3">
        <v>0</v>
      </c>
      <c r="H67" s="3">
        <v>0</v>
      </c>
      <c r="I67" s="3">
        <v>0</v>
      </c>
      <c r="J67" s="6">
        <v>8</v>
      </c>
      <c r="K67" s="9">
        <v>7</v>
      </c>
      <c r="L67" s="11">
        <v>10.666666666666666</v>
      </c>
      <c r="M67" s="12" t="s">
        <v>11</v>
      </c>
      <c r="N67" s="6">
        <v>0</v>
      </c>
      <c r="O67" s="6">
        <v>0</v>
      </c>
      <c r="P67" s="6">
        <v>0</v>
      </c>
      <c r="Q67" s="6">
        <v>12</v>
      </c>
      <c r="R67" s="6">
        <v>16</v>
      </c>
      <c r="S67" s="6">
        <v>4</v>
      </c>
      <c r="T67" s="25">
        <f>IFERROR((MMTSPS_All_Data[[#This Row],[SROs]]*0.5+MMTSPS_All_Data[[#This Row],[0 - Bedroom]]*0.75+MMTSPS_All_Data[[#This Row],[1 - Bedroom]]*1+MMTSPS_All_Data[[#This Row],[2 - Bedroom]]*2+MMTSPS_All_Data[[#This Row],[3 - Bedroom]]*3+MMTSPS_All_Data[[#This Row],[4 - Bedroom]]*4)/SUM(MMTSPS_All_Data[[#This Row],[SROs]:[4 - Bedroom]]),"err")</f>
        <v>2.75</v>
      </c>
      <c r="U67" s="9">
        <v>3</v>
      </c>
      <c r="V67" s="23">
        <f>IFERROR(MMTSPS_All_Data[[#This Row],[Total units with PBRA]]/MMTSPS_All_Data[[#This Row],[Total Units]],"Err")</f>
        <v>9.375E-2</v>
      </c>
      <c r="W67" s="41">
        <v>0</v>
      </c>
      <c r="X67" s="14">
        <v>0.5625</v>
      </c>
      <c r="Y67" s="14">
        <v>0.40625</v>
      </c>
      <c r="Z67" s="14">
        <v>0</v>
      </c>
      <c r="AA67" s="25">
        <f>SUM(MMTSPS_All_Data[[#This Row],[% Units with Rent &lt; 30% AMI]:[% Units with Rent &gt; 60% AMI]])</f>
        <v>0.96875</v>
      </c>
      <c r="AB67" s="25">
        <f>IF(MMTSPS_All_Data[[#This Row],[Rent Category Total % ]]="A","n/a",MMTSPS_All_Data[[#This Row],[% Units with Rent &lt; 30% AMI]]*0.3+MMTSPS_All_Data[[#This Row],[% Units with Rent 31-50% AMI]]*0.5+MMTSPS_All_Data[[#This Row],[% Units with Rent 51-60% AMI]]*0.6+MMTSPS_All_Data[[#This Row],[% Units with Rent &gt; 60% AMI]]*0.8)</f>
        <v>0.52500000000000002</v>
      </c>
      <c r="AC67" s="14">
        <v>1</v>
      </c>
      <c r="AD67" s="14">
        <v>0</v>
      </c>
      <c r="AE67" s="14">
        <v>0</v>
      </c>
      <c r="AF67" s="14">
        <v>0</v>
      </c>
      <c r="AG67" s="14">
        <v>0</v>
      </c>
      <c r="AH67" s="14">
        <v>0</v>
      </c>
      <c r="AI67" s="14">
        <v>0</v>
      </c>
      <c r="AJ67" s="25">
        <f>SUM(MMTSPS_All_Data[[#This Row],[ADF %]:[Dev Disabled %]])</f>
        <v>0</v>
      </c>
      <c r="AK67" s="25">
        <f>SUM(MMTSPS_All_Data[[#This Row],[Family %]:[Dev Disabled %]])</f>
        <v>1</v>
      </c>
      <c r="AL67" s="4">
        <v>9738.125</v>
      </c>
      <c r="AM67" s="42">
        <v>0.97277414257306094</v>
      </c>
      <c r="AN67" s="12">
        <v>1407.25</v>
      </c>
      <c r="AO67" s="12">
        <v>1079.90625</v>
      </c>
      <c r="AP67" s="12">
        <v>2100.65625</v>
      </c>
      <c r="AQ67" s="12">
        <v>1699.40625</v>
      </c>
      <c r="AR67" s="12">
        <v>211.125</v>
      </c>
      <c r="AS67" s="12">
        <v>319.8125</v>
      </c>
      <c r="AT67" s="12">
        <v>6818.15625</v>
      </c>
      <c r="AU67" s="44">
        <v>0.7001508247224183</v>
      </c>
      <c r="AV67" s="4">
        <v>2919.96875</v>
      </c>
      <c r="AW67" s="6">
        <v>1</v>
      </c>
      <c r="AX67" s="12">
        <v>33955.8125</v>
      </c>
      <c r="AY67" s="4">
        <v>1046.75</v>
      </c>
      <c r="AZ67" s="14">
        <v>1.5587975243147656</v>
      </c>
      <c r="BA67" s="12">
        <v>48373.90625</v>
      </c>
    </row>
    <row r="68" spans="1:53" ht="15" customHeight="1" x14ac:dyDescent="0.25">
      <c r="A68" s="46">
        <v>6</v>
      </c>
      <c r="B68" s="7" t="s">
        <v>10</v>
      </c>
      <c r="C68" s="7" t="s">
        <v>27</v>
      </c>
      <c r="D68" s="7" t="s">
        <v>46</v>
      </c>
      <c r="E68" s="3">
        <v>1</v>
      </c>
      <c r="F68" s="3">
        <v>0</v>
      </c>
      <c r="G68" s="3">
        <v>0</v>
      </c>
      <c r="H68" s="3">
        <v>0</v>
      </c>
      <c r="I68" s="3">
        <v>0</v>
      </c>
      <c r="J68" s="6">
        <v>14</v>
      </c>
      <c r="K68" s="9">
        <v>13</v>
      </c>
      <c r="L68" s="11">
        <v>3</v>
      </c>
      <c r="M68" s="12" t="s">
        <v>11</v>
      </c>
      <c r="N68" s="6">
        <v>0</v>
      </c>
      <c r="O68" s="6">
        <v>0</v>
      </c>
      <c r="P68" s="6">
        <v>0</v>
      </c>
      <c r="Q68" s="6">
        <v>4</v>
      </c>
      <c r="R68" s="6">
        <v>0</v>
      </c>
      <c r="S68" s="6">
        <v>2</v>
      </c>
      <c r="T68" s="25">
        <f>IFERROR((MMTSPS_All_Data[[#This Row],[SROs]]*0.5+MMTSPS_All_Data[[#This Row],[0 - Bedroom]]*0.75+MMTSPS_All_Data[[#This Row],[1 - Bedroom]]*1+MMTSPS_All_Data[[#This Row],[2 - Bedroom]]*2+MMTSPS_All_Data[[#This Row],[3 - Bedroom]]*3+MMTSPS_All_Data[[#This Row],[4 - Bedroom]]*4)/SUM(MMTSPS_All_Data[[#This Row],[SROs]:[4 - Bedroom]]),"err")</f>
        <v>2.6666666666666665</v>
      </c>
      <c r="U68" s="9">
        <v>0</v>
      </c>
      <c r="V68" s="23">
        <f>IFERROR(MMTSPS_All_Data[[#This Row],[Total units with PBRA]]/MMTSPS_All_Data[[#This Row],[Total Units]],"Err")</f>
        <v>0</v>
      </c>
      <c r="W68" s="41">
        <v>0</v>
      </c>
      <c r="X68" s="14">
        <v>1</v>
      </c>
      <c r="Y68" s="14">
        <v>0</v>
      </c>
      <c r="Z68" s="14">
        <v>0</v>
      </c>
      <c r="AA68" s="25">
        <f>SUM(MMTSPS_All_Data[[#This Row],[% Units with Rent &lt; 30% AMI]:[% Units with Rent &gt; 60% AMI]])</f>
        <v>1</v>
      </c>
      <c r="AB68" s="25">
        <f>IF(MMTSPS_All_Data[[#This Row],[Rent Category Total % ]]="A","n/a",MMTSPS_All_Data[[#This Row],[% Units with Rent &lt; 30% AMI]]*0.3+MMTSPS_All_Data[[#This Row],[% Units with Rent 31-50% AMI]]*0.5+MMTSPS_All_Data[[#This Row],[% Units with Rent 51-60% AMI]]*0.6+MMTSPS_All_Data[[#This Row],[% Units with Rent &gt; 60% AMI]]*0.8)</f>
        <v>0.5</v>
      </c>
      <c r="AC68" s="14">
        <v>1</v>
      </c>
      <c r="AD68" s="14">
        <v>0</v>
      </c>
      <c r="AE68" s="14">
        <v>0</v>
      </c>
      <c r="AF68" s="14">
        <v>0</v>
      </c>
      <c r="AG68" s="14">
        <v>0</v>
      </c>
      <c r="AH68" s="14">
        <v>0</v>
      </c>
      <c r="AI68" s="14">
        <v>0</v>
      </c>
      <c r="AJ68" s="25">
        <f>SUM(MMTSPS_All_Data[[#This Row],[ADF %]:[Dev Disabled %]])</f>
        <v>0</v>
      </c>
      <c r="AK68" s="25">
        <f>SUM(MMTSPS_All_Data[[#This Row],[Family %]:[Dev Disabled %]])</f>
        <v>1</v>
      </c>
      <c r="AL68" s="4">
        <v>10415.695</v>
      </c>
      <c r="AM68" s="42">
        <v>0.85161362826097065</v>
      </c>
      <c r="AN68" s="12">
        <v>1304.53</v>
      </c>
      <c r="AO68" s="12">
        <v>1179.9633333333334</v>
      </c>
      <c r="AP68" s="12">
        <v>2665.61</v>
      </c>
      <c r="AQ68" s="12">
        <v>2185.6966666666667</v>
      </c>
      <c r="AR68" s="12">
        <v>18.896666666666665</v>
      </c>
      <c r="AS68" s="12">
        <v>363.55833333333339</v>
      </c>
      <c r="AT68" s="12">
        <v>7718.2550000000001</v>
      </c>
      <c r="AU68" s="44">
        <v>0.74102160249508076</v>
      </c>
      <c r="AV68" s="4">
        <v>2697.44</v>
      </c>
      <c r="AW68" s="6">
        <v>1</v>
      </c>
      <c r="AX68" s="12">
        <v>60721.666666666664</v>
      </c>
      <c r="AY68" s="4">
        <v>-1764.5600000000002</v>
      </c>
      <c r="AZ68" s="14">
        <v>0.60453608247422674</v>
      </c>
      <c r="BA68" s="12">
        <v>100419.5</v>
      </c>
    </row>
    <row r="69" spans="1:53" ht="15" customHeight="1" x14ac:dyDescent="0.25">
      <c r="A69" s="46">
        <v>24</v>
      </c>
      <c r="B69" s="7" t="s">
        <v>28</v>
      </c>
      <c r="C69" s="7" t="s">
        <v>29</v>
      </c>
      <c r="D69" s="7" t="s">
        <v>46</v>
      </c>
      <c r="E69" s="3">
        <v>1</v>
      </c>
      <c r="F69" s="3">
        <v>0</v>
      </c>
      <c r="G69" s="3">
        <v>0</v>
      </c>
      <c r="H69" s="3">
        <v>0</v>
      </c>
      <c r="I69" s="3">
        <v>0</v>
      </c>
      <c r="J69" s="6">
        <v>10</v>
      </c>
      <c r="K69" s="9">
        <v>9</v>
      </c>
      <c r="L69" s="11">
        <v>4</v>
      </c>
      <c r="M69" s="12" t="s">
        <v>11</v>
      </c>
      <c r="N69" s="6">
        <v>0</v>
      </c>
      <c r="O69" s="6">
        <v>0</v>
      </c>
      <c r="P69" s="6">
        <v>0</v>
      </c>
      <c r="Q69" s="6">
        <v>7</v>
      </c>
      <c r="R69" s="6">
        <v>13</v>
      </c>
      <c r="S69" s="6">
        <v>4</v>
      </c>
      <c r="T69" s="25">
        <f>IFERROR((MMTSPS_All_Data[[#This Row],[SROs]]*0.5+MMTSPS_All_Data[[#This Row],[0 - Bedroom]]*0.75+MMTSPS_All_Data[[#This Row],[1 - Bedroom]]*1+MMTSPS_All_Data[[#This Row],[2 - Bedroom]]*2+MMTSPS_All_Data[[#This Row],[3 - Bedroom]]*3+MMTSPS_All_Data[[#This Row],[4 - Bedroom]]*4)/SUM(MMTSPS_All_Data[[#This Row],[SROs]:[4 - Bedroom]]),"err")</f>
        <v>2.875</v>
      </c>
      <c r="U69" s="9">
        <v>23</v>
      </c>
      <c r="V69" s="23">
        <f>IFERROR(MMTSPS_All_Data[[#This Row],[Total units with PBRA]]/MMTSPS_All_Data[[#This Row],[Total Units]],"Err")</f>
        <v>0.95833333333333337</v>
      </c>
      <c r="W69" s="41">
        <v>0</v>
      </c>
      <c r="X69" s="14">
        <v>0.95833333333333337</v>
      </c>
      <c r="Y69" s="14">
        <v>0</v>
      </c>
      <c r="Z69" s="14">
        <v>4.1666666666666664E-2</v>
      </c>
      <c r="AA69" s="25">
        <f>SUM(MMTSPS_All_Data[[#This Row],[% Units with Rent &lt; 30% AMI]:[% Units with Rent &gt; 60% AMI]])</f>
        <v>1</v>
      </c>
      <c r="AB69" s="25">
        <f>IF(MMTSPS_All_Data[[#This Row],[Rent Category Total % ]]="A","n/a",MMTSPS_All_Data[[#This Row],[% Units with Rent &lt; 30% AMI]]*0.3+MMTSPS_All_Data[[#This Row],[% Units with Rent 31-50% AMI]]*0.5+MMTSPS_All_Data[[#This Row],[% Units with Rent 51-60% AMI]]*0.6+MMTSPS_All_Data[[#This Row],[% Units with Rent &gt; 60% AMI]]*0.8)</f>
        <v>0.51250000000000007</v>
      </c>
      <c r="AC69" s="14">
        <v>0</v>
      </c>
      <c r="AD69" s="14">
        <v>0</v>
      </c>
      <c r="AE69" s="14">
        <v>0.41666666666666669</v>
      </c>
      <c r="AF69" s="14">
        <v>0</v>
      </c>
      <c r="AG69" s="14">
        <v>0</v>
      </c>
      <c r="AH69" s="14">
        <v>0.20833333333333334</v>
      </c>
      <c r="AI69" s="14">
        <v>0</v>
      </c>
      <c r="AJ69" s="25">
        <f>SUM(MMTSPS_All_Data[[#This Row],[ADF %]:[Dev Disabled %]])</f>
        <v>0.20833333333333334</v>
      </c>
      <c r="AK69" s="25">
        <f>SUM(MMTSPS_All_Data[[#This Row],[Family %]:[Dev Disabled %]])</f>
        <v>0.625</v>
      </c>
      <c r="AL69" s="4">
        <v>9373.0870833333338</v>
      </c>
      <c r="AM69" s="42">
        <v>0.9938759383642829</v>
      </c>
      <c r="AN69" s="12">
        <v>1899.905</v>
      </c>
      <c r="AO69" s="12">
        <v>667.84208333333333</v>
      </c>
      <c r="AP69" s="12">
        <v>1569.0191666666669</v>
      </c>
      <c r="AQ69" s="12">
        <v>1809.9020833333332</v>
      </c>
      <c r="AR69" s="12">
        <v>219.83124999999998</v>
      </c>
      <c r="AS69" s="12">
        <v>1044.0854166666661</v>
      </c>
      <c r="AT69" s="12">
        <v>7210.585</v>
      </c>
      <c r="AU69" s="44">
        <v>0.76928603520833971</v>
      </c>
      <c r="AV69" s="4">
        <v>2162.5020833333328</v>
      </c>
      <c r="AW69" s="6">
        <v>1</v>
      </c>
      <c r="AX69" s="12">
        <v>22326.75</v>
      </c>
      <c r="AY69" s="4">
        <v>554.96041666666622</v>
      </c>
      <c r="AZ69" s="14">
        <v>1.3452230372463128</v>
      </c>
      <c r="BA69" s="12">
        <v>52770.333333333336</v>
      </c>
    </row>
    <row r="70" spans="1:53" ht="15" customHeight="1" x14ac:dyDescent="0.25">
      <c r="A70" s="46">
        <v>108</v>
      </c>
      <c r="B70" s="7" t="s">
        <v>10</v>
      </c>
      <c r="C70" s="7" t="s">
        <v>27</v>
      </c>
      <c r="D70" s="7" t="s">
        <v>46</v>
      </c>
      <c r="E70" s="3">
        <v>1</v>
      </c>
      <c r="F70" s="3">
        <v>1</v>
      </c>
      <c r="G70" s="3">
        <v>0</v>
      </c>
      <c r="H70" s="3">
        <v>0</v>
      </c>
      <c r="I70" s="3">
        <v>0</v>
      </c>
      <c r="J70" s="6">
        <v>54</v>
      </c>
      <c r="K70" s="9">
        <v>12</v>
      </c>
      <c r="L70" s="11">
        <v>8.3076923076923084</v>
      </c>
      <c r="M70" s="12" t="s">
        <v>11</v>
      </c>
      <c r="N70" s="6">
        <v>0</v>
      </c>
      <c r="O70" s="6">
        <v>0</v>
      </c>
      <c r="P70" s="6">
        <v>40</v>
      </c>
      <c r="Q70" s="6">
        <v>57</v>
      </c>
      <c r="R70" s="6">
        <v>8</v>
      </c>
      <c r="S70" s="6">
        <v>3</v>
      </c>
      <c r="T70" s="25">
        <f>IFERROR((MMTSPS_All_Data[[#This Row],[SROs]]*0.5+MMTSPS_All_Data[[#This Row],[0 - Bedroom]]*0.75+MMTSPS_All_Data[[#This Row],[1 - Bedroom]]*1+MMTSPS_All_Data[[#This Row],[2 - Bedroom]]*2+MMTSPS_All_Data[[#This Row],[3 - Bedroom]]*3+MMTSPS_All_Data[[#This Row],[4 - Bedroom]]*4)/SUM(MMTSPS_All_Data[[#This Row],[SROs]:[4 - Bedroom]]),"err")</f>
        <v>1.7592592592592593</v>
      </c>
      <c r="U70" s="9">
        <v>0</v>
      </c>
      <c r="V70" s="23">
        <f>IFERROR(MMTSPS_All_Data[[#This Row],[Total units with PBRA]]/MMTSPS_All_Data[[#This Row],[Total Units]],"Err")</f>
        <v>0</v>
      </c>
      <c r="W70" s="41">
        <v>0</v>
      </c>
      <c r="X70" s="14">
        <v>0.5092592592592593</v>
      </c>
      <c r="Y70" s="14">
        <v>0.49074074074074076</v>
      </c>
      <c r="Z70" s="14">
        <v>0</v>
      </c>
      <c r="AA70" s="25">
        <f>SUM(MMTSPS_All_Data[[#This Row],[% Units with Rent &lt; 30% AMI]:[% Units with Rent &gt; 60% AMI]])</f>
        <v>1</v>
      </c>
      <c r="AB70" s="25">
        <f>IF(MMTSPS_All_Data[[#This Row],[Rent Category Total % ]]="A","n/a",MMTSPS_All_Data[[#This Row],[% Units with Rent &lt; 30% AMI]]*0.3+MMTSPS_All_Data[[#This Row],[% Units with Rent 31-50% AMI]]*0.5+MMTSPS_All_Data[[#This Row],[% Units with Rent 51-60% AMI]]*0.6+MMTSPS_All_Data[[#This Row],[% Units with Rent &gt; 60% AMI]]*0.8)</f>
        <v>0.54907407407407405</v>
      </c>
      <c r="AC70" s="14">
        <v>1</v>
      </c>
      <c r="AD70" s="14">
        <v>0</v>
      </c>
      <c r="AE70" s="14">
        <v>0</v>
      </c>
      <c r="AF70" s="14">
        <v>0</v>
      </c>
      <c r="AG70" s="14">
        <v>0</v>
      </c>
      <c r="AH70" s="14">
        <v>0</v>
      </c>
      <c r="AI70" s="14">
        <v>0</v>
      </c>
      <c r="AJ70" s="25">
        <f>SUM(MMTSPS_All_Data[[#This Row],[ADF %]:[Dev Disabled %]])</f>
        <v>0</v>
      </c>
      <c r="AK70" s="25">
        <f>SUM(MMTSPS_All_Data[[#This Row],[Family %]:[Dev Disabled %]])</f>
        <v>1</v>
      </c>
      <c r="AL70" s="4">
        <v>7600.6537962962966</v>
      </c>
      <c r="AM70" s="42">
        <v>0.98115923711941377</v>
      </c>
      <c r="AN70" s="12">
        <v>1115.2839814814815</v>
      </c>
      <c r="AO70" s="12">
        <v>1029.7072222222228</v>
      </c>
      <c r="AP70" s="12">
        <v>990.53481481481481</v>
      </c>
      <c r="AQ70" s="12">
        <v>2128.5447222222224</v>
      </c>
      <c r="AR70" s="12">
        <v>192.77333333333334</v>
      </c>
      <c r="AS70" s="12">
        <v>0</v>
      </c>
      <c r="AT70" s="12">
        <v>5456.8440740740753</v>
      </c>
      <c r="AU70" s="44">
        <v>0.71794403748966007</v>
      </c>
      <c r="AV70" s="4">
        <v>2143.8097222222209</v>
      </c>
      <c r="AW70" s="6">
        <v>1</v>
      </c>
      <c r="AX70" s="12">
        <v>20429.175925925927</v>
      </c>
      <c r="AY70" s="4">
        <v>580.43935185185035</v>
      </c>
      <c r="AZ70" s="14">
        <v>1.3712743716092952</v>
      </c>
      <c r="BA70" s="12">
        <v>69234.638888888891</v>
      </c>
    </row>
    <row r="71" spans="1:53" ht="15" customHeight="1" x14ac:dyDescent="0.25">
      <c r="A71" s="46">
        <v>71</v>
      </c>
      <c r="B71" s="7" t="s">
        <v>10</v>
      </c>
      <c r="C71" s="7" t="s">
        <v>27</v>
      </c>
      <c r="D71" s="7" t="s">
        <v>46</v>
      </c>
      <c r="E71" s="3">
        <v>1</v>
      </c>
      <c r="F71" s="3">
        <v>1</v>
      </c>
      <c r="G71" s="3">
        <v>0</v>
      </c>
      <c r="H71" s="3">
        <v>0</v>
      </c>
      <c r="I71" s="3">
        <v>0</v>
      </c>
      <c r="J71" s="6">
        <v>13</v>
      </c>
      <c r="K71" s="9">
        <v>3</v>
      </c>
      <c r="L71" s="11">
        <v>6.4545454545454541</v>
      </c>
      <c r="M71" s="12" t="s">
        <v>11</v>
      </c>
      <c r="N71" s="6">
        <v>0</v>
      </c>
      <c r="O71" s="6">
        <v>0</v>
      </c>
      <c r="P71" s="6">
        <v>0</v>
      </c>
      <c r="Q71" s="6">
        <v>9</v>
      </c>
      <c r="R71" s="6">
        <v>34</v>
      </c>
      <c r="S71" s="6">
        <v>28</v>
      </c>
      <c r="T71" s="25">
        <f>IFERROR((MMTSPS_All_Data[[#This Row],[SROs]]*0.5+MMTSPS_All_Data[[#This Row],[0 - Bedroom]]*0.75+MMTSPS_All_Data[[#This Row],[1 - Bedroom]]*1+MMTSPS_All_Data[[#This Row],[2 - Bedroom]]*2+MMTSPS_All_Data[[#This Row],[3 - Bedroom]]*3+MMTSPS_All_Data[[#This Row],[4 - Bedroom]]*4)/SUM(MMTSPS_All_Data[[#This Row],[SROs]:[4 - Bedroom]]),"err")</f>
        <v>3.267605633802817</v>
      </c>
      <c r="U71" s="9">
        <v>0</v>
      </c>
      <c r="V71" s="23">
        <f>IFERROR(MMTSPS_All_Data[[#This Row],[Total units with PBRA]]/MMTSPS_All_Data[[#This Row],[Total Units]],"Err")</f>
        <v>0</v>
      </c>
      <c r="W71" s="41">
        <v>0.11267605633802817</v>
      </c>
      <c r="X71" s="14">
        <v>0.6619718309859155</v>
      </c>
      <c r="Y71" s="14">
        <v>0.21126760563380281</v>
      </c>
      <c r="Z71" s="14">
        <v>0</v>
      </c>
      <c r="AA71" s="25">
        <f>SUM(MMTSPS_All_Data[[#This Row],[% Units with Rent &lt; 30% AMI]:[% Units with Rent &gt; 60% AMI]])</f>
        <v>0.9859154929577465</v>
      </c>
      <c r="AB71" s="25">
        <f>IF(MMTSPS_All_Data[[#This Row],[Rent Category Total % ]]="A","n/a",MMTSPS_All_Data[[#This Row],[% Units with Rent &lt; 30% AMI]]*0.3+MMTSPS_All_Data[[#This Row],[% Units with Rent 31-50% AMI]]*0.5+MMTSPS_All_Data[[#This Row],[% Units with Rent 51-60% AMI]]*0.6+MMTSPS_All_Data[[#This Row],[% Units with Rent &gt; 60% AMI]]*0.8)</f>
        <v>0.4915492957746479</v>
      </c>
      <c r="AC71" s="14">
        <v>1</v>
      </c>
      <c r="AD71" s="14">
        <v>0</v>
      </c>
      <c r="AE71" s="14">
        <v>0</v>
      </c>
      <c r="AF71" s="14">
        <v>0</v>
      </c>
      <c r="AG71" s="14">
        <v>0</v>
      </c>
      <c r="AH71" s="14">
        <v>0</v>
      </c>
      <c r="AI71" s="14">
        <v>0</v>
      </c>
      <c r="AJ71" s="25">
        <f>SUM(MMTSPS_All_Data[[#This Row],[ADF %]:[Dev Disabled %]])</f>
        <v>0</v>
      </c>
      <c r="AK71" s="25">
        <f>SUM(MMTSPS_All_Data[[#This Row],[Family %]:[Dev Disabled %]])</f>
        <v>1</v>
      </c>
      <c r="AL71" s="4">
        <v>9088.2394366197186</v>
      </c>
      <c r="AM71" s="42">
        <v>0.9039476099942797</v>
      </c>
      <c r="AN71" s="12">
        <v>1297.7464788732395</v>
      </c>
      <c r="AO71" s="12">
        <v>942.87323943661977</v>
      </c>
      <c r="AP71" s="12">
        <v>2112.2676056338028</v>
      </c>
      <c r="AQ71" s="12">
        <v>2845.2394366197182</v>
      </c>
      <c r="AR71" s="12">
        <v>162.19718309859155</v>
      </c>
      <c r="AS71" s="12">
        <v>357.19718309859155</v>
      </c>
      <c r="AT71" s="12">
        <v>7717.5211267605637</v>
      </c>
      <c r="AU71" s="44">
        <v>0.84917669484630343</v>
      </c>
      <c r="AV71" s="4">
        <v>1370.7183098591549</v>
      </c>
      <c r="AW71" s="6">
        <v>1</v>
      </c>
      <c r="AX71" s="12">
        <v>43151.014084507042</v>
      </c>
      <c r="AY71" s="4">
        <v>-1954.4788732394366</v>
      </c>
      <c r="AZ71" s="14">
        <v>0.41222166216977496</v>
      </c>
      <c r="BA71" s="12">
        <v>47071.929577464791</v>
      </c>
    </row>
    <row r="72" spans="1:53" ht="15" customHeight="1" x14ac:dyDescent="0.25">
      <c r="A72" s="46">
        <v>28</v>
      </c>
      <c r="B72" s="7" t="s">
        <v>10</v>
      </c>
      <c r="C72" s="7" t="s">
        <v>27</v>
      </c>
      <c r="D72" s="7" t="s">
        <v>46</v>
      </c>
      <c r="E72" s="3">
        <v>1</v>
      </c>
      <c r="F72" s="3">
        <v>1</v>
      </c>
      <c r="G72" s="3">
        <v>0</v>
      </c>
      <c r="H72" s="3">
        <v>0</v>
      </c>
      <c r="I72" s="3">
        <v>0</v>
      </c>
      <c r="J72" s="6">
        <v>18</v>
      </c>
      <c r="K72" s="9">
        <v>6</v>
      </c>
      <c r="L72" s="11">
        <v>4.666666666666667</v>
      </c>
      <c r="M72" s="12" t="s">
        <v>11</v>
      </c>
      <c r="N72" s="6">
        <v>0</v>
      </c>
      <c r="O72" s="6">
        <v>0</v>
      </c>
      <c r="P72" s="6">
        <v>0</v>
      </c>
      <c r="Q72" s="6">
        <v>0</v>
      </c>
      <c r="R72" s="6">
        <v>14</v>
      </c>
      <c r="S72" s="6">
        <v>14</v>
      </c>
      <c r="T72" s="25">
        <f>IFERROR((MMTSPS_All_Data[[#This Row],[SROs]]*0.5+MMTSPS_All_Data[[#This Row],[0 - Bedroom]]*0.75+MMTSPS_All_Data[[#This Row],[1 - Bedroom]]*1+MMTSPS_All_Data[[#This Row],[2 - Bedroom]]*2+MMTSPS_All_Data[[#This Row],[3 - Bedroom]]*3+MMTSPS_All_Data[[#This Row],[4 - Bedroom]]*4)/SUM(MMTSPS_All_Data[[#This Row],[SROs]:[4 - Bedroom]]),"err")</f>
        <v>3.5</v>
      </c>
      <c r="U72" s="9">
        <v>10</v>
      </c>
      <c r="V72" s="23">
        <f>IFERROR(MMTSPS_All_Data[[#This Row],[Total units with PBRA]]/MMTSPS_All_Data[[#This Row],[Total Units]],"Err")</f>
        <v>0.35714285714285715</v>
      </c>
      <c r="W72" s="41">
        <v>0</v>
      </c>
      <c r="X72" s="14">
        <v>0.7857142857142857</v>
      </c>
      <c r="Y72" s="14">
        <v>0.21428571428571427</v>
      </c>
      <c r="Z72" s="14">
        <v>0</v>
      </c>
      <c r="AA72" s="25">
        <f>SUM(MMTSPS_All_Data[[#This Row],[% Units with Rent &lt; 30% AMI]:[% Units with Rent &gt; 60% AMI]])</f>
        <v>1</v>
      </c>
      <c r="AB72" s="25">
        <f>IF(MMTSPS_All_Data[[#This Row],[Rent Category Total % ]]="A","n/a",MMTSPS_All_Data[[#This Row],[% Units with Rent &lt; 30% AMI]]*0.3+MMTSPS_All_Data[[#This Row],[% Units with Rent 31-50% AMI]]*0.5+MMTSPS_All_Data[[#This Row],[% Units with Rent 51-60% AMI]]*0.6+MMTSPS_All_Data[[#This Row],[% Units with Rent &gt; 60% AMI]]*0.8)</f>
        <v>0.52142857142857135</v>
      </c>
      <c r="AC72" s="14">
        <v>1</v>
      </c>
      <c r="AD72" s="14">
        <v>0</v>
      </c>
      <c r="AE72" s="14">
        <v>0</v>
      </c>
      <c r="AF72" s="14">
        <v>0</v>
      </c>
      <c r="AG72" s="14">
        <v>0</v>
      </c>
      <c r="AH72" s="14">
        <v>0</v>
      </c>
      <c r="AI72" s="14">
        <v>0</v>
      </c>
      <c r="AJ72" s="25">
        <f>SUM(MMTSPS_All_Data[[#This Row],[ADF %]:[Dev Disabled %]])</f>
        <v>0</v>
      </c>
      <c r="AK72" s="25">
        <f>SUM(MMTSPS_All_Data[[#This Row],[Family %]:[Dev Disabled %]])</f>
        <v>1</v>
      </c>
      <c r="AL72" s="4">
        <v>10479.039642857144</v>
      </c>
      <c r="AM72" s="42">
        <v>0.9971594559212148</v>
      </c>
      <c r="AN72" s="12">
        <v>1167.8078571428573</v>
      </c>
      <c r="AO72" s="12">
        <v>822.73571428571438</v>
      </c>
      <c r="AP72" s="12">
        <v>1211.4185714285716</v>
      </c>
      <c r="AQ72" s="12">
        <v>1355.4275</v>
      </c>
      <c r="AR72" s="12">
        <v>796.23321428571421</v>
      </c>
      <c r="AS72" s="12">
        <v>174.44857142857134</v>
      </c>
      <c r="AT72" s="12">
        <v>5528.0714285714284</v>
      </c>
      <c r="AU72" s="44">
        <v>0.52753607362670329</v>
      </c>
      <c r="AV72" s="4">
        <v>4950.9682142857155</v>
      </c>
      <c r="AW72" s="6">
        <v>1</v>
      </c>
      <c r="AX72" s="12">
        <v>54577.214285714283</v>
      </c>
      <c r="AY72" s="4">
        <v>154.36107142857301</v>
      </c>
      <c r="AZ72" s="14">
        <v>1.03218130374893</v>
      </c>
      <c r="BA72" s="12">
        <v>137145.75</v>
      </c>
    </row>
    <row r="73" spans="1:53" ht="15" customHeight="1" x14ac:dyDescent="0.25">
      <c r="A73" s="46">
        <v>42</v>
      </c>
      <c r="B73" s="7" t="s">
        <v>10</v>
      </c>
      <c r="C73" s="7" t="s">
        <v>27</v>
      </c>
      <c r="D73" s="7" t="s">
        <v>46</v>
      </c>
      <c r="E73" s="3">
        <v>1</v>
      </c>
      <c r="F73" s="3">
        <v>1</v>
      </c>
      <c r="G73" s="3">
        <v>0</v>
      </c>
      <c r="H73" s="3">
        <v>0</v>
      </c>
      <c r="I73" s="3">
        <v>0</v>
      </c>
      <c r="J73" s="6">
        <v>22</v>
      </c>
      <c r="K73" s="9">
        <v>21</v>
      </c>
      <c r="L73" s="11">
        <v>10.5</v>
      </c>
      <c r="M73" s="12">
        <v>50397.309523809527</v>
      </c>
      <c r="N73" s="6">
        <v>0</v>
      </c>
      <c r="O73" s="6">
        <v>0</v>
      </c>
      <c r="P73" s="6">
        <v>16</v>
      </c>
      <c r="Q73" s="6">
        <v>12</v>
      </c>
      <c r="R73" s="6">
        <v>8</v>
      </c>
      <c r="S73" s="6">
        <v>6</v>
      </c>
      <c r="T73" s="25">
        <f>IFERROR((MMTSPS_All_Data[[#This Row],[SROs]]*0.5+MMTSPS_All_Data[[#This Row],[0 - Bedroom]]*0.75+MMTSPS_All_Data[[#This Row],[1 - Bedroom]]*1+MMTSPS_All_Data[[#This Row],[2 - Bedroom]]*2+MMTSPS_All_Data[[#This Row],[3 - Bedroom]]*3+MMTSPS_All_Data[[#This Row],[4 - Bedroom]]*4)/SUM(MMTSPS_All_Data[[#This Row],[SROs]:[4 - Bedroom]]),"err")</f>
        <v>2.0952380952380953</v>
      </c>
      <c r="U73" s="9">
        <v>0</v>
      </c>
      <c r="V73" s="23">
        <f>IFERROR(MMTSPS_All_Data[[#This Row],[Total units with PBRA]]/MMTSPS_All_Data[[#This Row],[Total Units]],"Err")</f>
        <v>0</v>
      </c>
      <c r="W73" s="41">
        <v>0</v>
      </c>
      <c r="X73" s="14">
        <v>0</v>
      </c>
      <c r="Y73" s="14">
        <v>1</v>
      </c>
      <c r="Z73" s="14">
        <v>0</v>
      </c>
      <c r="AA73" s="25">
        <f>SUM(MMTSPS_All_Data[[#This Row],[% Units with Rent &lt; 30% AMI]:[% Units with Rent &gt; 60% AMI]])</f>
        <v>1</v>
      </c>
      <c r="AB73" s="25">
        <f>IF(MMTSPS_All_Data[[#This Row],[Rent Category Total % ]]="A","n/a",MMTSPS_All_Data[[#This Row],[% Units with Rent &lt; 30% AMI]]*0.3+MMTSPS_All_Data[[#This Row],[% Units with Rent 31-50% AMI]]*0.5+MMTSPS_All_Data[[#This Row],[% Units with Rent 51-60% AMI]]*0.6+MMTSPS_All_Data[[#This Row],[% Units with Rent &gt; 60% AMI]]*0.8)</f>
        <v>0.6</v>
      </c>
      <c r="AC73" s="14">
        <v>1</v>
      </c>
      <c r="AD73" s="14">
        <v>0</v>
      </c>
      <c r="AE73" s="14">
        <v>0</v>
      </c>
      <c r="AF73" s="14">
        <v>0</v>
      </c>
      <c r="AG73" s="14">
        <v>0</v>
      </c>
      <c r="AH73" s="14">
        <v>0</v>
      </c>
      <c r="AI73" s="14">
        <v>0</v>
      </c>
      <c r="AJ73" s="25">
        <f>SUM(MMTSPS_All_Data[[#This Row],[ADF %]:[Dev Disabled %]])</f>
        <v>0</v>
      </c>
      <c r="AK73" s="25">
        <f>SUM(MMTSPS_All_Data[[#This Row],[Family %]:[Dev Disabled %]])</f>
        <v>1</v>
      </c>
      <c r="AL73" s="4">
        <v>8742.6485714285718</v>
      </c>
      <c r="AM73" s="42">
        <v>1.0295163756723678</v>
      </c>
      <c r="AN73" s="12">
        <v>1616.0514285714287</v>
      </c>
      <c r="AO73" s="12">
        <v>810.80095238095214</v>
      </c>
      <c r="AP73" s="12">
        <v>1359.7916666666667</v>
      </c>
      <c r="AQ73" s="12">
        <v>1510.6271428571431</v>
      </c>
      <c r="AR73" s="12">
        <v>154.66666666666666</v>
      </c>
      <c r="AS73" s="12">
        <v>413.34404761904761</v>
      </c>
      <c r="AT73" s="12">
        <v>5865.281904761905</v>
      </c>
      <c r="AU73" s="44">
        <v>0.67088158203338411</v>
      </c>
      <c r="AV73" s="4">
        <v>2877.3666666666659</v>
      </c>
      <c r="AW73" s="6">
        <v>1</v>
      </c>
      <c r="AX73" s="12">
        <v>15930.285714285714</v>
      </c>
      <c r="AY73" s="4">
        <v>944.72380952380865</v>
      </c>
      <c r="AZ73" s="14">
        <v>1.4888248266006328</v>
      </c>
      <c r="BA73" s="12">
        <v>34148.380952380954</v>
      </c>
    </row>
    <row r="74" spans="1:53" ht="15" customHeight="1" x14ac:dyDescent="0.25">
      <c r="A74" s="46">
        <v>97</v>
      </c>
      <c r="B74" s="7" t="s">
        <v>10</v>
      </c>
      <c r="C74" s="7" t="s">
        <v>27</v>
      </c>
      <c r="D74" s="7" t="s">
        <v>46</v>
      </c>
      <c r="E74" s="3">
        <v>1</v>
      </c>
      <c r="F74" s="3">
        <v>1</v>
      </c>
      <c r="G74" s="3">
        <v>0</v>
      </c>
      <c r="H74" s="3">
        <v>0</v>
      </c>
      <c r="I74" s="3">
        <v>0</v>
      </c>
      <c r="J74" s="6">
        <v>45</v>
      </c>
      <c r="K74" s="9">
        <v>7</v>
      </c>
      <c r="L74" s="11">
        <v>8.8181818181818183</v>
      </c>
      <c r="M74" s="12">
        <v>52720.917525773199</v>
      </c>
      <c r="N74" s="6">
        <v>0</v>
      </c>
      <c r="O74" s="6">
        <v>0</v>
      </c>
      <c r="P74" s="6">
        <v>5</v>
      </c>
      <c r="Q74" s="6">
        <v>49</v>
      </c>
      <c r="R74" s="6">
        <v>43</v>
      </c>
      <c r="S74" s="6">
        <v>0</v>
      </c>
      <c r="T74" s="25">
        <f>IFERROR((MMTSPS_All_Data[[#This Row],[SROs]]*0.5+MMTSPS_All_Data[[#This Row],[0 - Bedroom]]*0.75+MMTSPS_All_Data[[#This Row],[1 - Bedroom]]*1+MMTSPS_All_Data[[#This Row],[2 - Bedroom]]*2+MMTSPS_All_Data[[#This Row],[3 - Bedroom]]*3+MMTSPS_All_Data[[#This Row],[4 - Bedroom]]*4)/SUM(MMTSPS_All_Data[[#This Row],[SROs]:[4 - Bedroom]]),"err")</f>
        <v>2.3917525773195876</v>
      </c>
      <c r="U74" s="9">
        <v>21</v>
      </c>
      <c r="V74" s="23">
        <f>IFERROR(MMTSPS_All_Data[[#This Row],[Total units with PBRA]]/MMTSPS_All_Data[[#This Row],[Total Units]],"Err")</f>
        <v>0.21649484536082475</v>
      </c>
      <c r="W74" s="41">
        <v>0</v>
      </c>
      <c r="X74" s="14">
        <v>0</v>
      </c>
      <c r="Y74" s="14">
        <v>1</v>
      </c>
      <c r="Z74" s="14">
        <v>0</v>
      </c>
      <c r="AA74" s="25">
        <f>SUM(MMTSPS_All_Data[[#This Row],[% Units with Rent &lt; 30% AMI]:[% Units with Rent &gt; 60% AMI]])</f>
        <v>1</v>
      </c>
      <c r="AB74" s="25">
        <f>IF(MMTSPS_All_Data[[#This Row],[Rent Category Total % ]]="A","n/a",MMTSPS_All_Data[[#This Row],[% Units with Rent &lt; 30% AMI]]*0.3+MMTSPS_All_Data[[#This Row],[% Units with Rent 31-50% AMI]]*0.5+MMTSPS_All_Data[[#This Row],[% Units with Rent 51-60% AMI]]*0.6+MMTSPS_All_Data[[#This Row],[% Units with Rent &gt; 60% AMI]]*0.8)</f>
        <v>0.6</v>
      </c>
      <c r="AC74" s="14">
        <v>1</v>
      </c>
      <c r="AD74" s="14">
        <v>0</v>
      </c>
      <c r="AE74" s="14">
        <v>0</v>
      </c>
      <c r="AF74" s="14">
        <v>0</v>
      </c>
      <c r="AG74" s="14">
        <v>0</v>
      </c>
      <c r="AH74" s="14">
        <v>0.21649484536082475</v>
      </c>
      <c r="AI74" s="14">
        <v>0</v>
      </c>
      <c r="AJ74" s="25">
        <f>SUM(MMTSPS_All_Data[[#This Row],[ADF %]:[Dev Disabled %]])</f>
        <v>0.21649484536082475</v>
      </c>
      <c r="AK74" s="25">
        <f>SUM(MMTSPS_All_Data[[#This Row],[Family %]:[Dev Disabled %]])</f>
        <v>1.2164948453608249</v>
      </c>
      <c r="AL74" s="4">
        <v>9303.134020618556</v>
      </c>
      <c r="AM74" s="42">
        <v>0.94711749453598626</v>
      </c>
      <c r="AN74" s="12">
        <v>1391.6907216494844</v>
      </c>
      <c r="AO74" s="12">
        <v>860.09278350515467</v>
      </c>
      <c r="AP74" s="12">
        <v>2089.7628865979382</v>
      </c>
      <c r="AQ74" s="12">
        <v>1408.4226804123712</v>
      </c>
      <c r="AR74" s="12">
        <v>143.39175257731958</v>
      </c>
      <c r="AS74" s="12">
        <v>273.20618556701032</v>
      </c>
      <c r="AT74" s="12">
        <v>6166.567010309278</v>
      </c>
      <c r="AU74" s="44">
        <v>0.66284834730342512</v>
      </c>
      <c r="AV74" s="4">
        <v>3136.5670103092784</v>
      </c>
      <c r="AW74" s="6">
        <v>1</v>
      </c>
      <c r="AX74" s="12">
        <v>52084.072164948455</v>
      </c>
      <c r="AY74" s="4">
        <v>-678.4432989690722</v>
      </c>
      <c r="AZ74" s="14">
        <v>0.82216475344272222</v>
      </c>
      <c r="BA74" s="12">
        <v>79286.701030927841</v>
      </c>
    </row>
    <row r="75" spans="1:53" ht="15" customHeight="1" x14ac:dyDescent="0.25">
      <c r="A75" s="46">
        <v>22</v>
      </c>
      <c r="B75" s="7" t="s">
        <v>10</v>
      </c>
      <c r="C75" s="7" t="s">
        <v>27</v>
      </c>
      <c r="D75" s="7" t="s">
        <v>46</v>
      </c>
      <c r="E75" s="3">
        <v>1</v>
      </c>
      <c r="F75" s="3">
        <v>0</v>
      </c>
      <c r="G75" s="3">
        <v>0</v>
      </c>
      <c r="H75" s="3">
        <v>0</v>
      </c>
      <c r="I75" s="3">
        <v>0</v>
      </c>
      <c r="J75" s="6">
        <v>6</v>
      </c>
      <c r="K75" s="9">
        <v>5</v>
      </c>
      <c r="L75" s="11">
        <v>3.6666666666666665</v>
      </c>
      <c r="M75" s="12" t="s">
        <v>11</v>
      </c>
      <c r="N75" s="6">
        <v>0</v>
      </c>
      <c r="O75" s="6">
        <v>0</v>
      </c>
      <c r="P75" s="6">
        <v>0</v>
      </c>
      <c r="Q75" s="6">
        <v>7</v>
      </c>
      <c r="R75" s="6">
        <v>15</v>
      </c>
      <c r="S75" s="6">
        <v>0</v>
      </c>
      <c r="T75" s="25">
        <f>IFERROR((MMTSPS_All_Data[[#This Row],[SROs]]*0.5+MMTSPS_All_Data[[#This Row],[0 - Bedroom]]*0.75+MMTSPS_All_Data[[#This Row],[1 - Bedroom]]*1+MMTSPS_All_Data[[#This Row],[2 - Bedroom]]*2+MMTSPS_All_Data[[#This Row],[3 - Bedroom]]*3+MMTSPS_All_Data[[#This Row],[4 - Bedroom]]*4)/SUM(MMTSPS_All_Data[[#This Row],[SROs]:[4 - Bedroom]]),"err")</f>
        <v>2.6818181818181817</v>
      </c>
      <c r="U75" s="9">
        <v>9</v>
      </c>
      <c r="V75" s="23">
        <f>IFERROR(MMTSPS_All_Data[[#This Row],[Total units with PBRA]]/MMTSPS_All_Data[[#This Row],[Total Units]],"Err")</f>
        <v>0.40909090909090912</v>
      </c>
      <c r="W75" s="41">
        <v>0</v>
      </c>
      <c r="X75" s="14">
        <v>0</v>
      </c>
      <c r="Y75" s="14">
        <v>0.95454545454545459</v>
      </c>
      <c r="Z75" s="14">
        <v>4.5454545454545456E-2</v>
      </c>
      <c r="AA75" s="25">
        <f>SUM(MMTSPS_All_Data[[#This Row],[% Units with Rent &lt; 30% AMI]:[% Units with Rent &gt; 60% AMI]])</f>
        <v>1</v>
      </c>
      <c r="AB75" s="25">
        <f>IF(MMTSPS_All_Data[[#This Row],[Rent Category Total % ]]="A","n/a",MMTSPS_All_Data[[#This Row],[% Units with Rent &lt; 30% AMI]]*0.3+MMTSPS_All_Data[[#This Row],[% Units with Rent 31-50% AMI]]*0.5+MMTSPS_All_Data[[#This Row],[% Units with Rent 51-60% AMI]]*0.6+MMTSPS_All_Data[[#This Row],[% Units with Rent &gt; 60% AMI]]*0.8)</f>
        <v>0.60909090909090913</v>
      </c>
      <c r="AC75" s="14">
        <v>1</v>
      </c>
      <c r="AD75" s="14">
        <v>0</v>
      </c>
      <c r="AE75" s="14">
        <v>0</v>
      </c>
      <c r="AF75" s="14">
        <v>0</v>
      </c>
      <c r="AG75" s="14">
        <v>0</v>
      </c>
      <c r="AH75" s="14">
        <v>0.40909090909090912</v>
      </c>
      <c r="AI75" s="14">
        <v>0</v>
      </c>
      <c r="AJ75" s="25">
        <f>SUM(MMTSPS_All_Data[[#This Row],[ADF %]:[Dev Disabled %]])</f>
        <v>0.40909090909090912</v>
      </c>
      <c r="AK75" s="25">
        <f>SUM(MMTSPS_All_Data[[#This Row],[Family %]:[Dev Disabled %]])</f>
        <v>1.4090909090909092</v>
      </c>
      <c r="AL75" s="4">
        <v>10723.513636363637</v>
      </c>
      <c r="AM75" s="42">
        <v>0.97640926829919494</v>
      </c>
      <c r="AN75" s="12">
        <v>766.33045454545459</v>
      </c>
      <c r="AO75" s="12">
        <v>632.95954545454526</v>
      </c>
      <c r="AP75" s="12">
        <v>1159.4327272727271</v>
      </c>
      <c r="AQ75" s="12">
        <v>2058.6463636363642</v>
      </c>
      <c r="AR75" s="12">
        <v>261.88499999999999</v>
      </c>
      <c r="AS75" s="12">
        <v>961.59090909090912</v>
      </c>
      <c r="AT75" s="12">
        <v>5840.8450000000003</v>
      </c>
      <c r="AU75" s="44">
        <v>0.54467641838898628</v>
      </c>
      <c r="AV75" s="4">
        <v>4882.6686363636372</v>
      </c>
      <c r="AW75" s="6">
        <v>1</v>
      </c>
      <c r="AX75" s="12">
        <v>59085</v>
      </c>
      <c r="AY75" s="4">
        <v>22.123181818182772</v>
      </c>
      <c r="AZ75" s="14">
        <v>1.0045515841843415</v>
      </c>
      <c r="BA75" s="12">
        <v>93503.863636363632</v>
      </c>
    </row>
    <row r="76" spans="1:53" ht="15" customHeight="1" x14ac:dyDescent="0.25">
      <c r="A76" s="46">
        <v>12</v>
      </c>
      <c r="B76" s="7" t="s">
        <v>10</v>
      </c>
      <c r="C76" s="7" t="s">
        <v>27</v>
      </c>
      <c r="D76" s="7" t="s">
        <v>46</v>
      </c>
      <c r="E76" s="3">
        <v>1</v>
      </c>
      <c r="F76" s="3">
        <v>0</v>
      </c>
      <c r="G76" s="3">
        <v>0</v>
      </c>
      <c r="H76" s="3">
        <v>0</v>
      </c>
      <c r="I76" s="3">
        <v>0</v>
      </c>
      <c r="J76" s="6">
        <v>16</v>
      </c>
      <c r="K76" s="9">
        <v>15</v>
      </c>
      <c r="L76" s="11">
        <v>4</v>
      </c>
      <c r="M76" s="12">
        <v>63442.833333333336</v>
      </c>
      <c r="N76" s="6">
        <v>0</v>
      </c>
      <c r="O76" s="6">
        <v>0</v>
      </c>
      <c r="P76" s="6">
        <v>0</v>
      </c>
      <c r="Q76" s="6">
        <v>0</v>
      </c>
      <c r="R76" s="6">
        <v>4</v>
      </c>
      <c r="S76" s="6">
        <v>8</v>
      </c>
      <c r="T76" s="25">
        <f>IFERROR((MMTSPS_All_Data[[#This Row],[SROs]]*0.5+MMTSPS_All_Data[[#This Row],[0 - Bedroom]]*0.75+MMTSPS_All_Data[[#This Row],[1 - Bedroom]]*1+MMTSPS_All_Data[[#This Row],[2 - Bedroom]]*2+MMTSPS_All_Data[[#This Row],[3 - Bedroom]]*3+MMTSPS_All_Data[[#This Row],[4 - Bedroom]]*4)/SUM(MMTSPS_All_Data[[#This Row],[SROs]:[4 - Bedroom]]),"err")</f>
        <v>3.6666666666666665</v>
      </c>
      <c r="U76" s="9">
        <v>12</v>
      </c>
      <c r="V76" s="23">
        <f>IFERROR(MMTSPS_All_Data[[#This Row],[Total units with PBRA]]/MMTSPS_All_Data[[#This Row],[Total Units]],"Err")</f>
        <v>1</v>
      </c>
      <c r="W76" s="41">
        <v>0.16666666666666666</v>
      </c>
      <c r="X76" s="14">
        <v>0.83333333333333337</v>
      </c>
      <c r="Y76" s="14">
        <v>0</v>
      </c>
      <c r="Z76" s="14">
        <v>0</v>
      </c>
      <c r="AA76" s="25">
        <f>SUM(MMTSPS_All_Data[[#This Row],[% Units with Rent &lt; 30% AMI]:[% Units with Rent &gt; 60% AMI]])</f>
        <v>1</v>
      </c>
      <c r="AB76" s="25">
        <f>IF(MMTSPS_All_Data[[#This Row],[Rent Category Total % ]]="A","n/a",MMTSPS_All_Data[[#This Row],[% Units with Rent &lt; 30% AMI]]*0.3+MMTSPS_All_Data[[#This Row],[% Units with Rent 31-50% AMI]]*0.5+MMTSPS_All_Data[[#This Row],[% Units with Rent 51-60% AMI]]*0.6+MMTSPS_All_Data[[#This Row],[% Units with Rent &gt; 60% AMI]]*0.8)</f>
        <v>0.46666666666666667</v>
      </c>
      <c r="AC76" s="14">
        <v>1</v>
      </c>
      <c r="AD76" s="14">
        <v>0</v>
      </c>
      <c r="AE76" s="14">
        <v>0</v>
      </c>
      <c r="AF76" s="14">
        <v>0</v>
      </c>
      <c r="AG76" s="14">
        <v>0</v>
      </c>
      <c r="AH76" s="14">
        <v>0</v>
      </c>
      <c r="AI76" s="14">
        <v>0</v>
      </c>
      <c r="AJ76" s="25">
        <f>SUM(MMTSPS_All_Data[[#This Row],[ADF %]:[Dev Disabled %]])</f>
        <v>0</v>
      </c>
      <c r="AK76" s="25">
        <f>SUM(MMTSPS_All_Data[[#This Row],[Family %]:[Dev Disabled %]])</f>
        <v>1</v>
      </c>
      <c r="AL76" s="4">
        <v>9608.9608333333326</v>
      </c>
      <c r="AM76" s="42">
        <v>1.0338441994423246</v>
      </c>
      <c r="AN76" s="12">
        <v>649.64250000000004</v>
      </c>
      <c r="AO76" s="12">
        <v>673.68</v>
      </c>
      <c r="AP76" s="12">
        <v>2448.8708333333329</v>
      </c>
      <c r="AQ76" s="12">
        <v>2777.4866666666662</v>
      </c>
      <c r="AR76" s="12">
        <v>201.33500000000001</v>
      </c>
      <c r="AS76" s="12">
        <v>0</v>
      </c>
      <c r="AT76" s="12">
        <v>6751.0149999999994</v>
      </c>
      <c r="AU76" s="44">
        <v>0.70257493157645468</v>
      </c>
      <c r="AV76" s="4">
        <v>2857.9458333333337</v>
      </c>
      <c r="AW76" s="6">
        <v>1</v>
      </c>
      <c r="AX76" s="12">
        <v>39291.083333333336</v>
      </c>
      <c r="AY76" s="4">
        <v>-673.47083333333285</v>
      </c>
      <c r="AZ76" s="14">
        <v>0.80929159685678564</v>
      </c>
      <c r="BA76" s="12">
        <v>39291.083333333336</v>
      </c>
    </row>
    <row r="77" spans="1:53" ht="15" customHeight="1" x14ac:dyDescent="0.25">
      <c r="A77" s="46">
        <v>74</v>
      </c>
      <c r="B77" s="7" t="s">
        <v>10</v>
      </c>
      <c r="C77" s="7" t="s">
        <v>27</v>
      </c>
      <c r="D77" s="7" t="s">
        <v>46</v>
      </c>
      <c r="E77" s="3">
        <v>1</v>
      </c>
      <c r="F77" s="3">
        <v>1</v>
      </c>
      <c r="G77" s="3">
        <v>0</v>
      </c>
      <c r="H77" s="3">
        <v>0</v>
      </c>
      <c r="I77" s="3">
        <v>0</v>
      </c>
      <c r="J77" s="6">
        <v>19</v>
      </c>
      <c r="K77" s="9">
        <v>18</v>
      </c>
      <c r="L77" s="11" t="s">
        <v>91</v>
      </c>
      <c r="M77" s="12" t="s">
        <v>11</v>
      </c>
      <c r="N77" s="6">
        <v>0</v>
      </c>
      <c r="O77" s="6">
        <v>0</v>
      </c>
      <c r="P77" s="6">
        <v>16</v>
      </c>
      <c r="Q77" s="6">
        <v>32</v>
      </c>
      <c r="R77" s="6">
        <v>26</v>
      </c>
      <c r="S77" s="6">
        <v>0</v>
      </c>
      <c r="T77" s="25">
        <f>IFERROR((MMTSPS_All_Data[[#This Row],[SROs]]*0.5+MMTSPS_All_Data[[#This Row],[0 - Bedroom]]*0.75+MMTSPS_All_Data[[#This Row],[1 - Bedroom]]*1+MMTSPS_All_Data[[#This Row],[2 - Bedroom]]*2+MMTSPS_All_Data[[#This Row],[3 - Bedroom]]*3+MMTSPS_All_Data[[#This Row],[4 - Bedroom]]*4)/SUM(MMTSPS_All_Data[[#This Row],[SROs]:[4 - Bedroom]]),"err")</f>
        <v>2.1351351351351351</v>
      </c>
      <c r="U77" s="9">
        <v>0</v>
      </c>
      <c r="V77" s="23">
        <f>IFERROR(MMTSPS_All_Data[[#This Row],[Total units with PBRA]]/MMTSPS_All_Data[[#This Row],[Total Units]],"Err")</f>
        <v>0</v>
      </c>
      <c r="W77" s="41">
        <v>0.20270270270270271</v>
      </c>
      <c r="X77" s="14">
        <v>0</v>
      </c>
      <c r="Y77" s="14">
        <v>0.79729729729729726</v>
      </c>
      <c r="Z77" s="14">
        <v>0</v>
      </c>
      <c r="AA77" s="25">
        <f>SUM(MMTSPS_All_Data[[#This Row],[% Units with Rent &lt; 30% AMI]:[% Units with Rent &gt; 60% AMI]])</f>
        <v>1</v>
      </c>
      <c r="AB77" s="25">
        <f>IF(MMTSPS_All_Data[[#This Row],[Rent Category Total % ]]="A","n/a",MMTSPS_All_Data[[#This Row],[% Units with Rent &lt; 30% AMI]]*0.3+MMTSPS_All_Data[[#This Row],[% Units with Rent 31-50% AMI]]*0.5+MMTSPS_All_Data[[#This Row],[% Units with Rent 51-60% AMI]]*0.6+MMTSPS_All_Data[[#This Row],[% Units with Rent &gt; 60% AMI]]*0.8)</f>
        <v>0.53918918918918912</v>
      </c>
      <c r="AC77" s="14">
        <v>1</v>
      </c>
      <c r="AD77" s="14">
        <v>0</v>
      </c>
      <c r="AE77" s="14">
        <v>0</v>
      </c>
      <c r="AF77" s="14">
        <v>0</v>
      </c>
      <c r="AG77" s="14">
        <v>0</v>
      </c>
      <c r="AH77" s="14">
        <v>0</v>
      </c>
      <c r="AI77" s="14">
        <v>0</v>
      </c>
      <c r="AJ77" s="25">
        <f>SUM(MMTSPS_All_Data[[#This Row],[ADF %]:[Dev Disabled %]])</f>
        <v>0</v>
      </c>
      <c r="AK77" s="25">
        <f>SUM(MMTSPS_All_Data[[#This Row],[Family %]:[Dev Disabled %]])</f>
        <v>1</v>
      </c>
      <c r="AL77" s="4">
        <v>8970.8243243243251</v>
      </c>
      <c r="AM77" s="42">
        <v>0.99386001408180247</v>
      </c>
      <c r="AN77" s="12">
        <v>1787.2297297297298</v>
      </c>
      <c r="AO77" s="12">
        <v>389.70270270270271</v>
      </c>
      <c r="AP77" s="12">
        <v>1849.1351351351352</v>
      </c>
      <c r="AQ77" s="12">
        <v>487.93243243243245</v>
      </c>
      <c r="AR77" s="12">
        <v>202.1081081081081</v>
      </c>
      <c r="AS77" s="12">
        <v>0</v>
      </c>
      <c r="AT77" s="12">
        <v>4716.1081081081084</v>
      </c>
      <c r="AU77" s="44">
        <v>0.52571624831849795</v>
      </c>
      <c r="AV77" s="4">
        <v>4254.7162162162158</v>
      </c>
      <c r="AW77" s="6">
        <v>1</v>
      </c>
      <c r="AX77" s="12">
        <v>30551.513513513513</v>
      </c>
      <c r="AY77" s="4">
        <v>968.95945945945948</v>
      </c>
      <c r="AZ77" s="14">
        <v>1.294896893224647</v>
      </c>
      <c r="BA77" s="12">
        <v>43627.608108108107</v>
      </c>
    </row>
    <row r="78" spans="1:53" ht="15" customHeight="1" x14ac:dyDescent="0.25">
      <c r="A78" s="46">
        <v>19</v>
      </c>
      <c r="B78" s="7" t="s">
        <v>10</v>
      </c>
      <c r="C78" s="7" t="s">
        <v>27</v>
      </c>
      <c r="D78" s="7" t="s">
        <v>46</v>
      </c>
      <c r="E78" s="3">
        <v>1</v>
      </c>
      <c r="F78" s="3">
        <v>1</v>
      </c>
      <c r="G78" s="3">
        <v>0</v>
      </c>
      <c r="H78" s="3">
        <v>0</v>
      </c>
      <c r="I78" s="3">
        <v>0</v>
      </c>
      <c r="J78" s="6">
        <v>22</v>
      </c>
      <c r="K78" s="9">
        <v>21</v>
      </c>
      <c r="L78" s="11">
        <v>6.333333333333333</v>
      </c>
      <c r="M78" s="12">
        <v>36768.42105263158</v>
      </c>
      <c r="N78" s="6">
        <v>0</v>
      </c>
      <c r="O78" s="6">
        <v>0</v>
      </c>
      <c r="P78" s="6">
        <v>0</v>
      </c>
      <c r="Q78" s="6">
        <v>6</v>
      </c>
      <c r="R78" s="6">
        <v>12</v>
      </c>
      <c r="S78" s="6">
        <v>1</v>
      </c>
      <c r="T78" s="25">
        <f>IFERROR((MMTSPS_All_Data[[#This Row],[SROs]]*0.5+MMTSPS_All_Data[[#This Row],[0 - Bedroom]]*0.75+MMTSPS_All_Data[[#This Row],[1 - Bedroom]]*1+MMTSPS_All_Data[[#This Row],[2 - Bedroom]]*2+MMTSPS_All_Data[[#This Row],[3 - Bedroom]]*3+MMTSPS_All_Data[[#This Row],[4 - Bedroom]]*4)/SUM(MMTSPS_All_Data[[#This Row],[SROs]:[4 - Bedroom]]),"err")</f>
        <v>2.736842105263158</v>
      </c>
      <c r="U78" s="9">
        <v>0</v>
      </c>
      <c r="V78" s="23">
        <f>IFERROR(MMTSPS_All_Data[[#This Row],[Total units with PBRA]]/MMTSPS_All_Data[[#This Row],[Total Units]],"Err")</f>
        <v>0</v>
      </c>
      <c r="W78" s="41">
        <v>0</v>
      </c>
      <c r="X78" s="14">
        <v>0.42105263157894735</v>
      </c>
      <c r="Y78" s="14">
        <v>0.57894736842105265</v>
      </c>
      <c r="Z78" s="14">
        <v>0</v>
      </c>
      <c r="AA78" s="25">
        <f>SUM(MMTSPS_All_Data[[#This Row],[% Units with Rent &lt; 30% AMI]:[% Units with Rent &gt; 60% AMI]])</f>
        <v>1</v>
      </c>
      <c r="AB78" s="25">
        <f>IF(MMTSPS_All_Data[[#This Row],[Rent Category Total % ]]="A","n/a",MMTSPS_All_Data[[#This Row],[% Units with Rent &lt; 30% AMI]]*0.3+MMTSPS_All_Data[[#This Row],[% Units with Rent 31-50% AMI]]*0.5+MMTSPS_All_Data[[#This Row],[% Units with Rent 51-60% AMI]]*0.6+MMTSPS_All_Data[[#This Row],[% Units with Rent &gt; 60% AMI]]*0.8)</f>
        <v>0.55789473684210522</v>
      </c>
      <c r="AC78" s="14">
        <v>1</v>
      </c>
      <c r="AD78" s="14">
        <v>0</v>
      </c>
      <c r="AE78" s="14">
        <v>0</v>
      </c>
      <c r="AF78" s="14">
        <v>0</v>
      </c>
      <c r="AG78" s="14">
        <v>0</v>
      </c>
      <c r="AH78" s="14">
        <v>0</v>
      </c>
      <c r="AI78" s="14">
        <v>0</v>
      </c>
      <c r="AJ78" s="25">
        <f>SUM(MMTSPS_All_Data[[#This Row],[ADF %]:[Dev Disabled %]])</f>
        <v>0</v>
      </c>
      <c r="AK78" s="25">
        <f>SUM(MMTSPS_All_Data[[#This Row],[Family %]:[Dev Disabled %]])</f>
        <v>1</v>
      </c>
      <c r="AL78" s="4">
        <v>9385.4347368421058</v>
      </c>
      <c r="AM78" s="42">
        <v>0.93628339733975041</v>
      </c>
      <c r="AN78" s="12">
        <v>1996.5500000000002</v>
      </c>
      <c r="AO78" s="12">
        <v>1151.3342105263159</v>
      </c>
      <c r="AP78" s="12">
        <v>1331.9652631578945</v>
      </c>
      <c r="AQ78" s="12">
        <v>1669.2568421052633</v>
      </c>
      <c r="AR78" s="12">
        <v>588.09842105263158</v>
      </c>
      <c r="AS78" s="12">
        <v>322.99105263157907</v>
      </c>
      <c r="AT78" s="12">
        <v>7060.1957894736843</v>
      </c>
      <c r="AU78" s="44">
        <v>0.75225026729547229</v>
      </c>
      <c r="AV78" s="4">
        <v>2325.2389473684216</v>
      </c>
      <c r="AW78" s="6">
        <v>1</v>
      </c>
      <c r="AX78" s="12">
        <v>14922.736842105263</v>
      </c>
      <c r="AY78" s="4">
        <v>138.71263157894779</v>
      </c>
      <c r="AZ78" s="14">
        <v>1.063439726554978</v>
      </c>
      <c r="BA78" s="12">
        <v>36901.684210526313</v>
      </c>
    </row>
    <row r="79" spans="1:53" ht="15" customHeight="1" x14ac:dyDescent="0.25">
      <c r="A79" s="46">
        <v>7</v>
      </c>
      <c r="B79" s="7" t="s">
        <v>10</v>
      </c>
      <c r="C79" s="7" t="s">
        <v>27</v>
      </c>
      <c r="D79" s="7" t="s">
        <v>46</v>
      </c>
      <c r="E79" s="3">
        <v>1</v>
      </c>
      <c r="F79" s="3">
        <v>0</v>
      </c>
      <c r="G79" s="3">
        <v>0</v>
      </c>
      <c r="H79" s="3">
        <v>0</v>
      </c>
      <c r="I79" s="3">
        <v>0</v>
      </c>
      <c r="J79" s="6">
        <v>18</v>
      </c>
      <c r="K79" s="9">
        <v>17</v>
      </c>
      <c r="L79" s="11">
        <v>2.3333333333333335</v>
      </c>
      <c r="M79" s="12">
        <v>52801.714285714283</v>
      </c>
      <c r="N79" s="6">
        <v>0</v>
      </c>
      <c r="O79" s="6">
        <v>0</v>
      </c>
      <c r="P79" s="6">
        <v>0</v>
      </c>
      <c r="Q79" s="6">
        <v>0</v>
      </c>
      <c r="R79" s="6">
        <v>3</v>
      </c>
      <c r="S79" s="6">
        <v>4</v>
      </c>
      <c r="T79" s="25">
        <f>IFERROR((MMTSPS_All_Data[[#This Row],[SROs]]*0.5+MMTSPS_All_Data[[#This Row],[0 - Bedroom]]*0.75+MMTSPS_All_Data[[#This Row],[1 - Bedroom]]*1+MMTSPS_All_Data[[#This Row],[2 - Bedroom]]*2+MMTSPS_All_Data[[#This Row],[3 - Bedroom]]*3+MMTSPS_All_Data[[#This Row],[4 - Bedroom]]*4)/SUM(MMTSPS_All_Data[[#This Row],[SROs]:[4 - Bedroom]]),"err")</f>
        <v>3.5714285714285716</v>
      </c>
      <c r="U79" s="9">
        <v>0</v>
      </c>
      <c r="V79" s="23">
        <f>IFERROR(MMTSPS_All_Data[[#This Row],[Total units with PBRA]]/MMTSPS_All_Data[[#This Row],[Total Units]],"Err")</f>
        <v>0</v>
      </c>
      <c r="W79" s="41">
        <v>0.5714285714285714</v>
      </c>
      <c r="X79" s="14">
        <v>0.42857142857142855</v>
      </c>
      <c r="Y79" s="14">
        <v>0</v>
      </c>
      <c r="Z79" s="14">
        <v>0</v>
      </c>
      <c r="AA79" s="25">
        <f>SUM(MMTSPS_All_Data[[#This Row],[% Units with Rent &lt; 30% AMI]:[% Units with Rent &gt; 60% AMI]])</f>
        <v>1</v>
      </c>
      <c r="AB79" s="25">
        <f>IF(MMTSPS_All_Data[[#This Row],[Rent Category Total % ]]="A","n/a",MMTSPS_All_Data[[#This Row],[% Units with Rent &lt; 30% AMI]]*0.3+MMTSPS_All_Data[[#This Row],[% Units with Rent 31-50% AMI]]*0.5+MMTSPS_All_Data[[#This Row],[% Units with Rent 51-60% AMI]]*0.6+MMTSPS_All_Data[[#This Row],[% Units with Rent &gt; 60% AMI]]*0.8)</f>
        <v>0.38571428571428568</v>
      </c>
      <c r="AC79" s="14">
        <v>1</v>
      </c>
      <c r="AD79" s="14">
        <v>0</v>
      </c>
      <c r="AE79" s="14">
        <v>0</v>
      </c>
      <c r="AF79" s="14">
        <v>0</v>
      </c>
      <c r="AG79" s="14">
        <v>0</v>
      </c>
      <c r="AH79" s="14">
        <v>0</v>
      </c>
      <c r="AI79" s="14">
        <v>0</v>
      </c>
      <c r="AJ79" s="25">
        <f>SUM(MMTSPS_All_Data[[#This Row],[ADF %]:[Dev Disabled %]])</f>
        <v>0</v>
      </c>
      <c r="AK79" s="25">
        <f>SUM(MMTSPS_All_Data[[#This Row],[Family %]:[Dev Disabled %]])</f>
        <v>1</v>
      </c>
      <c r="AL79" s="4">
        <v>7171.3514285714282</v>
      </c>
      <c r="AM79" s="42">
        <v>0.95032505773672049</v>
      </c>
      <c r="AN79" s="12">
        <v>514.83714285714279</v>
      </c>
      <c r="AO79" s="12">
        <v>735.76285714285711</v>
      </c>
      <c r="AP79" s="12">
        <v>2245.6457142857143</v>
      </c>
      <c r="AQ79" s="12">
        <v>1738.3128571428565</v>
      </c>
      <c r="AR79" s="12">
        <v>240.5</v>
      </c>
      <c r="AS79" s="12">
        <v>2607.2857142857142</v>
      </c>
      <c r="AT79" s="12">
        <v>8082.3442857142854</v>
      </c>
      <c r="AU79" s="44">
        <v>1.1270322429763189</v>
      </c>
      <c r="AV79" s="4">
        <v>-910.99285714285668</v>
      </c>
      <c r="AW79" s="6">
        <v>0</v>
      </c>
      <c r="AX79" s="12" t="s">
        <v>11</v>
      </c>
      <c r="AY79" s="4">
        <v>-910.99285714285668</v>
      </c>
      <c r="AZ79" s="14" t="s">
        <v>11</v>
      </c>
      <c r="BA79" s="12">
        <v>31216</v>
      </c>
    </row>
    <row r="80" spans="1:53" ht="15" customHeight="1" x14ac:dyDescent="0.25">
      <c r="A80" s="46">
        <v>8</v>
      </c>
      <c r="B80" s="7" t="s">
        <v>10</v>
      </c>
      <c r="C80" s="7" t="s">
        <v>27</v>
      </c>
      <c r="D80" s="7" t="s">
        <v>46</v>
      </c>
      <c r="E80" s="3">
        <v>1</v>
      </c>
      <c r="F80" s="3">
        <v>0</v>
      </c>
      <c r="G80" s="3">
        <v>0</v>
      </c>
      <c r="H80" s="3">
        <v>0</v>
      </c>
      <c r="I80" s="3">
        <v>0</v>
      </c>
      <c r="J80" s="6">
        <v>14</v>
      </c>
      <c r="K80" s="9">
        <v>13</v>
      </c>
      <c r="L80" s="11">
        <v>2.6666666666666665</v>
      </c>
      <c r="M80" s="12">
        <v>74435.25</v>
      </c>
      <c r="N80" s="6">
        <v>0</v>
      </c>
      <c r="O80" s="6">
        <v>0</v>
      </c>
      <c r="P80" s="6">
        <v>0</v>
      </c>
      <c r="Q80" s="6">
        <v>0</v>
      </c>
      <c r="R80" s="6">
        <v>6</v>
      </c>
      <c r="S80" s="6">
        <v>2</v>
      </c>
      <c r="T80" s="25">
        <f>IFERROR((MMTSPS_All_Data[[#This Row],[SROs]]*0.5+MMTSPS_All_Data[[#This Row],[0 - Bedroom]]*0.75+MMTSPS_All_Data[[#This Row],[1 - Bedroom]]*1+MMTSPS_All_Data[[#This Row],[2 - Bedroom]]*2+MMTSPS_All_Data[[#This Row],[3 - Bedroom]]*3+MMTSPS_All_Data[[#This Row],[4 - Bedroom]]*4)/SUM(MMTSPS_All_Data[[#This Row],[SROs]:[4 - Bedroom]]),"err")</f>
        <v>3.25</v>
      </c>
      <c r="U80" s="9">
        <v>0</v>
      </c>
      <c r="V80" s="23">
        <f>IFERROR(MMTSPS_All_Data[[#This Row],[Total units with PBRA]]/MMTSPS_All_Data[[#This Row],[Total Units]],"Err")</f>
        <v>0</v>
      </c>
      <c r="W80" s="41">
        <v>0.25</v>
      </c>
      <c r="X80" s="14">
        <v>0.75</v>
      </c>
      <c r="Y80" s="14">
        <v>0</v>
      </c>
      <c r="Z80" s="14">
        <v>0</v>
      </c>
      <c r="AA80" s="25">
        <f>SUM(MMTSPS_All_Data[[#This Row],[% Units with Rent &lt; 30% AMI]:[% Units with Rent &gt; 60% AMI]])</f>
        <v>1</v>
      </c>
      <c r="AB80" s="25">
        <f>IF(MMTSPS_All_Data[[#This Row],[Rent Category Total % ]]="A","n/a",MMTSPS_All_Data[[#This Row],[% Units with Rent &lt; 30% AMI]]*0.3+MMTSPS_All_Data[[#This Row],[% Units with Rent 31-50% AMI]]*0.5+MMTSPS_All_Data[[#This Row],[% Units with Rent 51-60% AMI]]*0.6+MMTSPS_All_Data[[#This Row],[% Units with Rent &gt; 60% AMI]]*0.8)</f>
        <v>0.45</v>
      </c>
      <c r="AC80" s="14">
        <v>1</v>
      </c>
      <c r="AD80" s="14">
        <v>0</v>
      </c>
      <c r="AE80" s="14">
        <v>0</v>
      </c>
      <c r="AF80" s="14">
        <v>0</v>
      </c>
      <c r="AG80" s="14">
        <v>0</v>
      </c>
      <c r="AH80" s="14">
        <v>0</v>
      </c>
      <c r="AI80" s="14">
        <v>0</v>
      </c>
      <c r="AJ80" s="25">
        <f>SUM(MMTSPS_All_Data[[#This Row],[ADF %]:[Dev Disabled %]])</f>
        <v>0</v>
      </c>
      <c r="AK80" s="25">
        <f>SUM(MMTSPS_All_Data[[#This Row],[Family %]:[Dev Disabled %]])</f>
        <v>1</v>
      </c>
      <c r="AL80" s="4">
        <v>8681.4375</v>
      </c>
      <c r="AM80" s="42">
        <v>0.97277648992047894</v>
      </c>
      <c r="AN80" s="12">
        <v>493.58875</v>
      </c>
      <c r="AO80" s="12">
        <v>1005.5887500000001</v>
      </c>
      <c r="AP80" s="12">
        <v>1627.9124999999999</v>
      </c>
      <c r="AQ80" s="12">
        <v>1881.3974999999996</v>
      </c>
      <c r="AR80" s="12">
        <v>247.4975</v>
      </c>
      <c r="AS80" s="12">
        <v>350.5</v>
      </c>
      <c r="AT80" s="12">
        <v>5606.4849999999997</v>
      </c>
      <c r="AU80" s="44">
        <v>0.64580145857180904</v>
      </c>
      <c r="AV80" s="4">
        <v>3074.9525000000003</v>
      </c>
      <c r="AW80" s="6">
        <v>1</v>
      </c>
      <c r="AX80" s="12">
        <v>44846.875</v>
      </c>
      <c r="AY80" s="4">
        <v>-279.04749999999967</v>
      </c>
      <c r="AZ80" s="14">
        <v>0.91680158020274305</v>
      </c>
      <c r="BA80" s="12">
        <v>44846.875</v>
      </c>
    </row>
    <row r="81" spans="1:53" ht="15" customHeight="1" x14ac:dyDescent="0.25">
      <c r="A81" s="46">
        <v>45</v>
      </c>
      <c r="B81" s="7" t="s">
        <v>10</v>
      </c>
      <c r="C81" s="7" t="s">
        <v>27</v>
      </c>
      <c r="D81" s="7" t="s">
        <v>46</v>
      </c>
      <c r="E81" s="3">
        <v>1</v>
      </c>
      <c r="F81" s="3">
        <v>0</v>
      </c>
      <c r="G81" s="3">
        <v>0</v>
      </c>
      <c r="H81" s="3">
        <v>0</v>
      </c>
      <c r="I81" s="3">
        <v>0</v>
      </c>
      <c r="J81" s="6">
        <v>47</v>
      </c>
      <c r="K81" s="9">
        <v>20</v>
      </c>
      <c r="L81" s="11">
        <v>11.25</v>
      </c>
      <c r="M81" s="12">
        <v>60949.4</v>
      </c>
      <c r="N81" s="6">
        <v>0</v>
      </c>
      <c r="O81" s="6">
        <v>0</v>
      </c>
      <c r="P81" s="6">
        <v>11</v>
      </c>
      <c r="Q81" s="6">
        <v>22</v>
      </c>
      <c r="R81" s="6">
        <v>12</v>
      </c>
      <c r="S81" s="6">
        <v>0</v>
      </c>
      <c r="T81" s="25">
        <f>IFERROR((MMTSPS_All_Data[[#This Row],[SROs]]*0.5+MMTSPS_All_Data[[#This Row],[0 - Bedroom]]*0.75+MMTSPS_All_Data[[#This Row],[1 - Bedroom]]*1+MMTSPS_All_Data[[#This Row],[2 - Bedroom]]*2+MMTSPS_All_Data[[#This Row],[3 - Bedroom]]*3+MMTSPS_All_Data[[#This Row],[4 - Bedroom]]*4)/SUM(MMTSPS_All_Data[[#This Row],[SROs]:[4 - Bedroom]]),"err")</f>
        <v>2.0222222222222221</v>
      </c>
      <c r="U81" s="9">
        <v>0</v>
      </c>
      <c r="V81" s="23">
        <f>IFERROR(MMTSPS_All_Data[[#This Row],[Total units with PBRA]]/MMTSPS_All_Data[[#This Row],[Total Units]],"Err")</f>
        <v>0</v>
      </c>
      <c r="W81" s="41">
        <v>0</v>
      </c>
      <c r="X81" s="14">
        <v>1</v>
      </c>
      <c r="Y81" s="14">
        <v>0</v>
      </c>
      <c r="Z81" s="14">
        <v>0</v>
      </c>
      <c r="AA81" s="25">
        <f>SUM(MMTSPS_All_Data[[#This Row],[% Units with Rent &lt; 30% AMI]:[% Units with Rent &gt; 60% AMI]])</f>
        <v>1</v>
      </c>
      <c r="AB81" s="25">
        <f>IF(MMTSPS_All_Data[[#This Row],[Rent Category Total % ]]="A","n/a",MMTSPS_All_Data[[#This Row],[% Units with Rent &lt; 30% AMI]]*0.3+MMTSPS_All_Data[[#This Row],[% Units with Rent 31-50% AMI]]*0.5+MMTSPS_All_Data[[#This Row],[% Units with Rent 51-60% AMI]]*0.6+MMTSPS_All_Data[[#This Row],[% Units with Rent &gt; 60% AMI]]*0.8)</f>
        <v>0.5</v>
      </c>
      <c r="AC81" s="14">
        <v>1</v>
      </c>
      <c r="AD81" s="14">
        <v>0</v>
      </c>
      <c r="AE81" s="14">
        <v>0</v>
      </c>
      <c r="AF81" s="14">
        <v>0</v>
      </c>
      <c r="AG81" s="14">
        <v>0</v>
      </c>
      <c r="AH81" s="14">
        <v>0</v>
      </c>
      <c r="AI81" s="14">
        <v>0</v>
      </c>
      <c r="AJ81" s="25">
        <f>SUM(MMTSPS_All_Data[[#This Row],[ADF %]:[Dev Disabled %]])</f>
        <v>0</v>
      </c>
      <c r="AK81" s="25">
        <f>SUM(MMTSPS_All_Data[[#This Row],[Family %]:[Dev Disabled %]])</f>
        <v>1</v>
      </c>
      <c r="AL81" s="4">
        <v>9210.6888888888898</v>
      </c>
      <c r="AM81" s="42">
        <v>0.98588569455320096</v>
      </c>
      <c r="AN81" s="12">
        <v>2160.7777777777778</v>
      </c>
      <c r="AO81" s="12">
        <v>861.86666666666667</v>
      </c>
      <c r="AP81" s="12">
        <v>1199.4888888888888</v>
      </c>
      <c r="AQ81" s="12">
        <v>1410.2222222222222</v>
      </c>
      <c r="AR81" s="12">
        <v>136.57777777777778</v>
      </c>
      <c r="AS81" s="12">
        <v>1346.3111111111111</v>
      </c>
      <c r="AT81" s="12">
        <v>7115.2444444444445</v>
      </c>
      <c r="AU81" s="44">
        <v>0.77249861875453885</v>
      </c>
      <c r="AV81" s="4">
        <v>2095.4444444444443</v>
      </c>
      <c r="AW81" s="6">
        <v>1</v>
      </c>
      <c r="AX81" s="12">
        <v>1013.5777777777778</v>
      </c>
      <c r="AY81" s="4">
        <v>839.17777777777781</v>
      </c>
      <c r="AZ81" s="14">
        <v>1.6679933488997383</v>
      </c>
      <c r="BA81" s="12">
        <v>1013.5777777777778</v>
      </c>
    </row>
    <row r="82" spans="1:53" ht="15" customHeight="1" x14ac:dyDescent="0.25">
      <c r="A82" s="46">
        <v>11</v>
      </c>
      <c r="B82" s="7" t="s">
        <v>10</v>
      </c>
      <c r="C82" s="7" t="s">
        <v>27</v>
      </c>
      <c r="D82" s="7" t="s">
        <v>46</v>
      </c>
      <c r="E82" s="3">
        <v>1</v>
      </c>
      <c r="F82" s="3">
        <v>0</v>
      </c>
      <c r="G82" s="3">
        <v>0</v>
      </c>
      <c r="H82" s="3">
        <v>0</v>
      </c>
      <c r="I82" s="3">
        <v>0</v>
      </c>
      <c r="J82" s="6">
        <v>13</v>
      </c>
      <c r="K82" s="9">
        <v>12</v>
      </c>
      <c r="L82" s="11">
        <v>2.2000000000000002</v>
      </c>
      <c r="M82" s="12">
        <v>62613.272727272728</v>
      </c>
      <c r="N82" s="6">
        <v>0</v>
      </c>
      <c r="O82" s="6">
        <v>0</v>
      </c>
      <c r="P82" s="6">
        <v>0</v>
      </c>
      <c r="Q82" s="6">
        <v>11</v>
      </c>
      <c r="R82" s="6">
        <v>0</v>
      </c>
      <c r="S82" s="6">
        <v>0</v>
      </c>
      <c r="T82" s="25">
        <f>IFERROR((MMTSPS_All_Data[[#This Row],[SROs]]*0.5+MMTSPS_All_Data[[#This Row],[0 - Bedroom]]*0.75+MMTSPS_All_Data[[#This Row],[1 - Bedroom]]*1+MMTSPS_All_Data[[#This Row],[2 - Bedroom]]*2+MMTSPS_All_Data[[#This Row],[3 - Bedroom]]*3+MMTSPS_All_Data[[#This Row],[4 - Bedroom]]*4)/SUM(MMTSPS_All_Data[[#This Row],[SROs]:[4 - Bedroom]]),"err")</f>
        <v>2</v>
      </c>
      <c r="U82" s="9">
        <v>7</v>
      </c>
      <c r="V82" s="23">
        <f>IFERROR(MMTSPS_All_Data[[#This Row],[Total units with PBRA]]/MMTSPS_All_Data[[#This Row],[Total Units]],"Err")</f>
        <v>0.63636363636363635</v>
      </c>
      <c r="W82" s="41">
        <v>0.90909090909090906</v>
      </c>
      <c r="X82" s="14">
        <v>0</v>
      </c>
      <c r="Y82" s="14">
        <v>0</v>
      </c>
      <c r="Z82" s="14">
        <v>9.0909090909090912E-2</v>
      </c>
      <c r="AA82" s="25">
        <f>SUM(MMTSPS_All_Data[[#This Row],[% Units with Rent &lt; 30% AMI]:[% Units with Rent &gt; 60% AMI]])</f>
        <v>1</v>
      </c>
      <c r="AB82" s="25">
        <f>IF(MMTSPS_All_Data[[#This Row],[Rent Category Total % ]]="A","n/a",MMTSPS_All_Data[[#This Row],[% Units with Rent &lt; 30% AMI]]*0.3+MMTSPS_All_Data[[#This Row],[% Units with Rent 31-50% AMI]]*0.5+MMTSPS_All_Data[[#This Row],[% Units with Rent 51-60% AMI]]*0.6+MMTSPS_All_Data[[#This Row],[% Units with Rent &gt; 60% AMI]]*0.8)</f>
        <v>0.34545454545454546</v>
      </c>
      <c r="AC82" s="14">
        <v>1</v>
      </c>
      <c r="AD82" s="14">
        <v>0</v>
      </c>
      <c r="AE82" s="14">
        <v>0</v>
      </c>
      <c r="AF82" s="14">
        <v>0</v>
      </c>
      <c r="AG82" s="14">
        <v>0</v>
      </c>
      <c r="AH82" s="14">
        <v>0.81818181818181823</v>
      </c>
      <c r="AI82" s="14">
        <v>1</v>
      </c>
      <c r="AJ82" s="25">
        <f>SUM(MMTSPS_All_Data[[#This Row],[ADF %]:[Dev Disabled %]])</f>
        <v>1.8181818181818183</v>
      </c>
      <c r="AK82" s="25">
        <f>SUM(MMTSPS_All_Data[[#This Row],[Family %]:[Dev Disabled %]])</f>
        <v>2.8181818181818183</v>
      </c>
      <c r="AL82" s="4">
        <v>8798.3672727272733</v>
      </c>
      <c r="AM82" s="42">
        <v>1.009968643403462</v>
      </c>
      <c r="AN82" s="12">
        <v>910.15909090909088</v>
      </c>
      <c r="AO82" s="12">
        <v>784.79363636363632</v>
      </c>
      <c r="AP82" s="12">
        <v>1506.2372727272727</v>
      </c>
      <c r="AQ82" s="12">
        <v>1542.9545454545455</v>
      </c>
      <c r="AR82" s="12">
        <v>167.40727272727273</v>
      </c>
      <c r="AS82" s="12">
        <v>614.90909090909088</v>
      </c>
      <c r="AT82" s="12">
        <v>5526.4609090909089</v>
      </c>
      <c r="AU82" s="44">
        <v>0.62812346174972122</v>
      </c>
      <c r="AV82" s="4">
        <v>3271.9063636363644</v>
      </c>
      <c r="AW82" s="6">
        <v>1</v>
      </c>
      <c r="AX82" s="12">
        <v>27413.636363636364</v>
      </c>
      <c r="AY82" s="4">
        <v>293.36090909090984</v>
      </c>
      <c r="AZ82" s="14">
        <v>1.0984913319497012</v>
      </c>
      <c r="BA82" s="12">
        <v>27413.636363636364</v>
      </c>
    </row>
    <row r="83" spans="1:53" ht="15" customHeight="1" x14ac:dyDescent="0.25">
      <c r="A83" s="46">
        <v>8</v>
      </c>
      <c r="B83" s="7" t="s">
        <v>10</v>
      </c>
      <c r="C83" s="7" t="s">
        <v>27</v>
      </c>
      <c r="D83" s="7" t="s">
        <v>46</v>
      </c>
      <c r="E83" s="3">
        <v>1</v>
      </c>
      <c r="F83" s="3">
        <v>0</v>
      </c>
      <c r="G83" s="3">
        <v>0</v>
      </c>
      <c r="H83" s="3">
        <v>0</v>
      </c>
      <c r="I83" s="3">
        <v>0</v>
      </c>
      <c r="J83" s="6">
        <v>19</v>
      </c>
      <c r="K83" s="9">
        <v>18</v>
      </c>
      <c r="L83" s="11">
        <v>2</v>
      </c>
      <c r="M83" s="12">
        <v>55467.75</v>
      </c>
      <c r="N83" s="6">
        <v>0</v>
      </c>
      <c r="O83" s="6">
        <v>0</v>
      </c>
      <c r="P83" s="6">
        <v>0</v>
      </c>
      <c r="Q83" s="6">
        <v>0</v>
      </c>
      <c r="R83" s="6">
        <v>4</v>
      </c>
      <c r="S83" s="6">
        <v>4</v>
      </c>
      <c r="T83" s="25">
        <f>IFERROR((MMTSPS_All_Data[[#This Row],[SROs]]*0.5+MMTSPS_All_Data[[#This Row],[0 - Bedroom]]*0.75+MMTSPS_All_Data[[#This Row],[1 - Bedroom]]*1+MMTSPS_All_Data[[#This Row],[2 - Bedroom]]*2+MMTSPS_All_Data[[#This Row],[3 - Bedroom]]*3+MMTSPS_All_Data[[#This Row],[4 - Bedroom]]*4)/SUM(MMTSPS_All_Data[[#This Row],[SROs]:[4 - Bedroom]]),"err")</f>
        <v>3.5</v>
      </c>
      <c r="U83" s="9">
        <v>0</v>
      </c>
      <c r="V83" s="23">
        <f>IFERROR(MMTSPS_All_Data[[#This Row],[Total units with PBRA]]/MMTSPS_All_Data[[#This Row],[Total Units]],"Err")</f>
        <v>0</v>
      </c>
      <c r="W83" s="41">
        <v>1</v>
      </c>
      <c r="X83" s="14">
        <v>0</v>
      </c>
      <c r="Y83" s="14">
        <v>0</v>
      </c>
      <c r="Z83" s="14">
        <v>0</v>
      </c>
      <c r="AA83" s="25">
        <f>SUM(MMTSPS_All_Data[[#This Row],[% Units with Rent &lt; 30% AMI]:[% Units with Rent &gt; 60% AMI]])</f>
        <v>1</v>
      </c>
      <c r="AB83" s="25">
        <f>IF(MMTSPS_All_Data[[#This Row],[Rent Category Total % ]]="A","n/a",MMTSPS_All_Data[[#This Row],[% Units with Rent &lt; 30% AMI]]*0.3+MMTSPS_All_Data[[#This Row],[% Units with Rent 31-50% AMI]]*0.5+MMTSPS_All_Data[[#This Row],[% Units with Rent 51-60% AMI]]*0.6+MMTSPS_All_Data[[#This Row],[% Units with Rent &gt; 60% AMI]]*0.8)</f>
        <v>0.3</v>
      </c>
      <c r="AC83" s="14">
        <v>1</v>
      </c>
      <c r="AD83" s="14">
        <v>0</v>
      </c>
      <c r="AE83" s="14">
        <v>0</v>
      </c>
      <c r="AF83" s="14">
        <v>0</v>
      </c>
      <c r="AG83" s="14">
        <v>0</v>
      </c>
      <c r="AH83" s="14">
        <v>0</v>
      </c>
      <c r="AI83" s="14">
        <v>0</v>
      </c>
      <c r="AJ83" s="25">
        <f>SUM(MMTSPS_All_Data[[#This Row],[ADF %]:[Dev Disabled %]])</f>
        <v>0</v>
      </c>
      <c r="AK83" s="25">
        <f>SUM(MMTSPS_All_Data[[#This Row],[Family %]:[Dev Disabled %]])</f>
        <v>1</v>
      </c>
      <c r="AL83" s="4">
        <v>5943.25</v>
      </c>
      <c r="AM83" s="42">
        <v>1.0811465387509405</v>
      </c>
      <c r="AN83" s="12">
        <v>442.44499999999999</v>
      </c>
      <c r="AO83" s="12">
        <v>683.43249999999989</v>
      </c>
      <c r="AP83" s="12">
        <v>2212.355</v>
      </c>
      <c r="AQ83" s="12">
        <v>1741.5250000000005</v>
      </c>
      <c r="AR83" s="12">
        <v>206.56</v>
      </c>
      <c r="AS83" s="12">
        <v>687.5</v>
      </c>
      <c r="AT83" s="12">
        <v>5973.817500000001</v>
      </c>
      <c r="AU83" s="44">
        <v>1.0051432297143821</v>
      </c>
      <c r="AV83" s="4">
        <v>-30.567500000001019</v>
      </c>
      <c r="AW83" s="6">
        <v>0</v>
      </c>
      <c r="AX83" s="12" t="s">
        <v>11</v>
      </c>
      <c r="AY83" s="4">
        <v>-30.567500000001019</v>
      </c>
      <c r="AZ83" s="14" t="s">
        <v>11</v>
      </c>
      <c r="BA83" s="12">
        <v>15651.5</v>
      </c>
    </row>
    <row r="84" spans="1:53" ht="15" customHeight="1" x14ac:dyDescent="0.25">
      <c r="A84" s="46">
        <v>70</v>
      </c>
      <c r="B84" s="7" t="s">
        <v>10</v>
      </c>
      <c r="C84" s="7" t="s">
        <v>27</v>
      </c>
      <c r="D84" s="7" t="s">
        <v>46</v>
      </c>
      <c r="E84" s="3">
        <v>1</v>
      </c>
      <c r="F84" s="3">
        <v>1</v>
      </c>
      <c r="G84" s="3">
        <v>0</v>
      </c>
      <c r="H84" s="3">
        <v>0</v>
      </c>
      <c r="I84" s="3">
        <v>0</v>
      </c>
      <c r="J84" s="6">
        <v>12</v>
      </c>
      <c r="K84" s="9">
        <v>11</v>
      </c>
      <c r="L84" s="11">
        <v>14</v>
      </c>
      <c r="M84" s="12" t="s">
        <v>11</v>
      </c>
      <c r="N84" s="6">
        <v>0</v>
      </c>
      <c r="O84" s="6">
        <v>0</v>
      </c>
      <c r="P84" s="6">
        <v>18</v>
      </c>
      <c r="Q84" s="6">
        <v>8</v>
      </c>
      <c r="R84" s="6">
        <v>33</v>
      </c>
      <c r="S84" s="6">
        <v>11</v>
      </c>
      <c r="T84" s="25">
        <f>IFERROR((MMTSPS_All_Data[[#This Row],[SROs]]*0.5+MMTSPS_All_Data[[#This Row],[0 - Bedroom]]*0.75+MMTSPS_All_Data[[#This Row],[1 - Bedroom]]*1+MMTSPS_All_Data[[#This Row],[2 - Bedroom]]*2+MMTSPS_All_Data[[#This Row],[3 - Bedroom]]*3+MMTSPS_All_Data[[#This Row],[4 - Bedroom]]*4)/SUM(MMTSPS_All_Data[[#This Row],[SROs]:[4 - Bedroom]]),"err")</f>
        <v>2.5285714285714285</v>
      </c>
      <c r="U84" s="9">
        <v>14</v>
      </c>
      <c r="V84" s="23">
        <f>IFERROR(MMTSPS_All_Data[[#This Row],[Total units with PBRA]]/MMTSPS_All_Data[[#This Row],[Total Units]],"Err")</f>
        <v>0.2</v>
      </c>
      <c r="W84" s="41">
        <v>0.12857142857142856</v>
      </c>
      <c r="X84" s="14">
        <v>0.68571428571428572</v>
      </c>
      <c r="Y84" s="14">
        <v>0.18571428571428572</v>
      </c>
      <c r="Z84" s="14">
        <v>0</v>
      </c>
      <c r="AA84" s="25">
        <f>SUM(MMTSPS_All_Data[[#This Row],[% Units with Rent &lt; 30% AMI]:[% Units with Rent &gt; 60% AMI]])</f>
        <v>1</v>
      </c>
      <c r="AB84" s="25">
        <f>IF(MMTSPS_All_Data[[#This Row],[Rent Category Total % ]]="A","n/a",MMTSPS_All_Data[[#This Row],[% Units with Rent &lt; 30% AMI]]*0.3+MMTSPS_All_Data[[#This Row],[% Units with Rent 31-50% AMI]]*0.5+MMTSPS_All_Data[[#This Row],[% Units with Rent 51-60% AMI]]*0.6+MMTSPS_All_Data[[#This Row],[% Units with Rent &gt; 60% AMI]]*0.8)</f>
        <v>0.49285714285714288</v>
      </c>
      <c r="AC84" s="14">
        <v>1</v>
      </c>
      <c r="AD84" s="14">
        <v>0</v>
      </c>
      <c r="AE84" s="14">
        <v>0</v>
      </c>
      <c r="AF84" s="14">
        <v>0</v>
      </c>
      <c r="AG84" s="14">
        <v>0</v>
      </c>
      <c r="AH84" s="14">
        <v>0</v>
      </c>
      <c r="AI84" s="14">
        <v>0</v>
      </c>
      <c r="AJ84" s="25">
        <f>SUM(MMTSPS_All_Data[[#This Row],[ADF %]:[Dev Disabled %]])</f>
        <v>0</v>
      </c>
      <c r="AK84" s="25">
        <f>SUM(MMTSPS_All_Data[[#This Row],[Family %]:[Dev Disabled %]])</f>
        <v>1</v>
      </c>
      <c r="AL84" s="4">
        <v>8991.1428571428569</v>
      </c>
      <c r="AM84" s="42">
        <v>0.98497412546955854</v>
      </c>
      <c r="AN84" s="12">
        <v>1052.3285714285714</v>
      </c>
      <c r="AO84" s="12">
        <v>666.85714285714289</v>
      </c>
      <c r="AP84" s="12">
        <v>2201.0714285714284</v>
      </c>
      <c r="AQ84" s="12">
        <v>2160.7571428571428</v>
      </c>
      <c r="AR84" s="12">
        <v>152.48571428571429</v>
      </c>
      <c r="AS84" s="12">
        <v>298.51428571428573</v>
      </c>
      <c r="AT84" s="12">
        <v>6532.0142857142855</v>
      </c>
      <c r="AU84" s="44">
        <v>0.72649432775112011</v>
      </c>
      <c r="AV84" s="4">
        <v>2459.1285714285714</v>
      </c>
      <c r="AW84" s="6">
        <v>1</v>
      </c>
      <c r="AX84" s="12">
        <v>35027.557142857142</v>
      </c>
      <c r="AY84" s="4">
        <v>-357.35714285714283</v>
      </c>
      <c r="AZ84" s="14">
        <v>0.87311949034764702</v>
      </c>
      <c r="BA84" s="12">
        <v>44705.171428571426</v>
      </c>
    </row>
    <row r="85" spans="1:53" ht="15" customHeight="1" x14ac:dyDescent="0.25">
      <c r="A85" s="46">
        <v>59</v>
      </c>
      <c r="B85" s="7" t="s">
        <v>10</v>
      </c>
      <c r="C85" s="7" t="s">
        <v>27</v>
      </c>
      <c r="D85" s="7" t="s">
        <v>46</v>
      </c>
      <c r="E85" s="3">
        <v>1</v>
      </c>
      <c r="F85" s="3">
        <v>1</v>
      </c>
      <c r="G85" s="3">
        <v>0</v>
      </c>
      <c r="H85" s="3">
        <v>0</v>
      </c>
      <c r="I85" s="3">
        <v>0</v>
      </c>
      <c r="J85" s="6">
        <v>21</v>
      </c>
      <c r="K85" s="9">
        <v>20</v>
      </c>
      <c r="L85" s="11">
        <v>19.666666666666668</v>
      </c>
      <c r="M85" s="12">
        <v>43798.372881355936</v>
      </c>
      <c r="N85" s="6">
        <v>0</v>
      </c>
      <c r="O85" s="6">
        <v>7</v>
      </c>
      <c r="P85" s="6">
        <v>17</v>
      </c>
      <c r="Q85" s="6">
        <v>8</v>
      </c>
      <c r="R85" s="6">
        <v>17</v>
      </c>
      <c r="S85" s="6">
        <v>10</v>
      </c>
      <c r="T85" s="25">
        <f>IFERROR((MMTSPS_All_Data[[#This Row],[SROs]]*0.5+MMTSPS_All_Data[[#This Row],[0 - Bedroom]]*0.75+MMTSPS_All_Data[[#This Row],[1 - Bedroom]]*1+MMTSPS_All_Data[[#This Row],[2 - Bedroom]]*2+MMTSPS_All_Data[[#This Row],[3 - Bedroom]]*3+MMTSPS_All_Data[[#This Row],[4 - Bedroom]]*4)/SUM(MMTSPS_All_Data[[#This Row],[SROs]:[4 - Bedroom]]),"err")</f>
        <v>2.1906779661016951</v>
      </c>
      <c r="U85" s="9">
        <v>0</v>
      </c>
      <c r="V85" s="23">
        <f>IFERROR(MMTSPS_All_Data[[#This Row],[Total units with PBRA]]/MMTSPS_All_Data[[#This Row],[Total Units]],"Err")</f>
        <v>0</v>
      </c>
      <c r="W85" s="41">
        <v>0.10169491525423729</v>
      </c>
      <c r="X85" s="14">
        <v>0.79661016949152541</v>
      </c>
      <c r="Y85" s="14">
        <v>0.10169491525423729</v>
      </c>
      <c r="Z85" s="14">
        <v>0</v>
      </c>
      <c r="AA85" s="25">
        <f>SUM(MMTSPS_All_Data[[#This Row],[% Units with Rent &lt; 30% AMI]:[% Units with Rent &gt; 60% AMI]])</f>
        <v>1</v>
      </c>
      <c r="AB85" s="25">
        <f>IF(MMTSPS_All_Data[[#This Row],[Rent Category Total % ]]="A","n/a",MMTSPS_All_Data[[#This Row],[% Units with Rent &lt; 30% AMI]]*0.3+MMTSPS_All_Data[[#This Row],[% Units with Rent 31-50% AMI]]*0.5+MMTSPS_All_Data[[#This Row],[% Units with Rent 51-60% AMI]]*0.6+MMTSPS_All_Data[[#This Row],[% Units with Rent &gt; 60% AMI]]*0.8)</f>
        <v>0.48983050847457626</v>
      </c>
      <c r="AC85" s="14">
        <v>1</v>
      </c>
      <c r="AD85" s="14">
        <v>0</v>
      </c>
      <c r="AE85" s="14">
        <v>0</v>
      </c>
      <c r="AF85" s="14">
        <v>0</v>
      </c>
      <c r="AG85" s="14">
        <v>0</v>
      </c>
      <c r="AH85" s="14">
        <v>0</v>
      </c>
      <c r="AI85" s="14">
        <v>0</v>
      </c>
      <c r="AJ85" s="25">
        <f>SUM(MMTSPS_All_Data[[#This Row],[ADF %]:[Dev Disabled %]])</f>
        <v>0</v>
      </c>
      <c r="AK85" s="25">
        <f>SUM(MMTSPS_All_Data[[#This Row],[Family %]:[Dev Disabled %]])</f>
        <v>1</v>
      </c>
      <c r="AL85" s="4">
        <v>8086.4237288135591</v>
      </c>
      <c r="AM85" s="42">
        <v>0.99534453398974909</v>
      </c>
      <c r="AN85" s="12">
        <v>1478.1016949152543</v>
      </c>
      <c r="AO85" s="12">
        <v>330.30508474576271</v>
      </c>
      <c r="AP85" s="12">
        <v>1675.1016949152543</v>
      </c>
      <c r="AQ85" s="12">
        <v>1136.542372881356</v>
      </c>
      <c r="AR85" s="12">
        <v>149.67796610169492</v>
      </c>
      <c r="AS85" s="12">
        <v>293.76271186440675</v>
      </c>
      <c r="AT85" s="12">
        <v>5063.4915254237285</v>
      </c>
      <c r="AU85" s="44">
        <v>0.62617192658127563</v>
      </c>
      <c r="AV85" s="4">
        <v>3022.9322033898306</v>
      </c>
      <c r="AW85" s="6">
        <v>1</v>
      </c>
      <c r="AX85" s="12">
        <v>23718.5593220339</v>
      </c>
      <c r="AY85" s="4">
        <v>716.49152542372883</v>
      </c>
      <c r="AZ85" s="14">
        <v>1.3106481481481482</v>
      </c>
      <c r="BA85" s="12">
        <v>41971.610169491527</v>
      </c>
    </row>
    <row r="86" spans="1:53" ht="15" customHeight="1" x14ac:dyDescent="0.25">
      <c r="A86" s="46">
        <v>47</v>
      </c>
      <c r="B86" s="7" t="s">
        <v>10</v>
      </c>
      <c r="C86" s="7" t="s">
        <v>27</v>
      </c>
      <c r="D86" s="7" t="s">
        <v>46</v>
      </c>
      <c r="E86" s="3">
        <v>1</v>
      </c>
      <c r="F86" s="3">
        <v>1</v>
      </c>
      <c r="G86" s="3">
        <v>0</v>
      </c>
      <c r="H86" s="3">
        <v>0</v>
      </c>
      <c r="I86" s="3">
        <v>0</v>
      </c>
      <c r="J86" s="6">
        <v>6</v>
      </c>
      <c r="K86" s="9">
        <v>5</v>
      </c>
      <c r="L86" s="11">
        <v>47</v>
      </c>
      <c r="M86" s="12" t="s">
        <v>11</v>
      </c>
      <c r="N86" s="6">
        <v>0</v>
      </c>
      <c r="O86" s="6">
        <v>4</v>
      </c>
      <c r="P86" s="6">
        <v>19</v>
      </c>
      <c r="Q86" s="6">
        <v>20</v>
      </c>
      <c r="R86" s="6">
        <v>4</v>
      </c>
      <c r="S86" s="6">
        <v>0</v>
      </c>
      <c r="T86" s="25">
        <f>IFERROR((MMTSPS_All_Data[[#This Row],[SROs]]*0.5+MMTSPS_All_Data[[#This Row],[0 - Bedroom]]*0.75+MMTSPS_All_Data[[#This Row],[1 - Bedroom]]*1+MMTSPS_All_Data[[#This Row],[2 - Bedroom]]*2+MMTSPS_All_Data[[#This Row],[3 - Bedroom]]*3+MMTSPS_All_Data[[#This Row],[4 - Bedroom]]*4)/SUM(MMTSPS_All_Data[[#This Row],[SROs]:[4 - Bedroom]]),"err")</f>
        <v>1.574468085106383</v>
      </c>
      <c r="U86" s="9">
        <v>15</v>
      </c>
      <c r="V86" s="23">
        <f>IFERROR(MMTSPS_All_Data[[#This Row],[Total units with PBRA]]/MMTSPS_All_Data[[#This Row],[Total Units]],"Err")</f>
        <v>0.31914893617021278</v>
      </c>
      <c r="W86" s="41">
        <v>0</v>
      </c>
      <c r="X86" s="14">
        <v>0</v>
      </c>
      <c r="Y86" s="14">
        <v>1</v>
      </c>
      <c r="Z86" s="14">
        <v>0</v>
      </c>
      <c r="AA86" s="25">
        <f>SUM(MMTSPS_All_Data[[#This Row],[% Units with Rent &lt; 30% AMI]:[% Units with Rent &gt; 60% AMI]])</f>
        <v>1</v>
      </c>
      <c r="AB86" s="25">
        <f>IF(MMTSPS_All_Data[[#This Row],[Rent Category Total % ]]="A","n/a",MMTSPS_All_Data[[#This Row],[% Units with Rent &lt; 30% AMI]]*0.3+MMTSPS_All_Data[[#This Row],[% Units with Rent 31-50% AMI]]*0.5+MMTSPS_All_Data[[#This Row],[% Units with Rent 51-60% AMI]]*0.6+MMTSPS_All_Data[[#This Row],[% Units with Rent &gt; 60% AMI]]*0.8)</f>
        <v>0.6</v>
      </c>
      <c r="AC86" s="14">
        <v>1</v>
      </c>
      <c r="AD86" s="14">
        <v>0</v>
      </c>
      <c r="AE86" s="14">
        <v>0</v>
      </c>
      <c r="AF86" s="14">
        <v>0</v>
      </c>
      <c r="AG86" s="14">
        <v>0</v>
      </c>
      <c r="AH86" s="14">
        <v>0.31914893617021278</v>
      </c>
      <c r="AI86" s="14">
        <v>0</v>
      </c>
      <c r="AJ86" s="25">
        <f>SUM(MMTSPS_All_Data[[#This Row],[ADF %]:[Dev Disabled %]])</f>
        <v>0.31914893617021278</v>
      </c>
      <c r="AK86" s="25">
        <f>SUM(MMTSPS_All_Data[[#This Row],[Family %]:[Dev Disabled %]])</f>
        <v>1.3191489361702127</v>
      </c>
      <c r="AL86" s="4">
        <v>8375.0851063829796</v>
      </c>
      <c r="AM86" s="42">
        <v>0.96455656230741416</v>
      </c>
      <c r="AN86" s="12">
        <v>1801.9148936170213</v>
      </c>
      <c r="AO86" s="12">
        <v>910.57446808510633</v>
      </c>
      <c r="AP86" s="12">
        <v>736.27659574468089</v>
      </c>
      <c r="AQ86" s="12">
        <v>1251.9787234042553</v>
      </c>
      <c r="AR86" s="12">
        <v>763.97872340425533</v>
      </c>
      <c r="AS86" s="12">
        <v>318.27659574468083</v>
      </c>
      <c r="AT86" s="12">
        <v>5783</v>
      </c>
      <c r="AU86" s="44">
        <v>0.69050044585129655</v>
      </c>
      <c r="AV86" s="4">
        <v>2592.0851063829787</v>
      </c>
      <c r="AW86" s="6">
        <v>1</v>
      </c>
      <c r="AX86" s="12">
        <v>36528.297872340423</v>
      </c>
      <c r="AY86" s="4">
        <v>395.06382978723406</v>
      </c>
      <c r="AZ86" s="14">
        <v>1.1798179353089289</v>
      </c>
      <c r="BA86" s="12">
        <v>139058.2340425532</v>
      </c>
    </row>
    <row r="87" spans="1:53" ht="15" customHeight="1" x14ac:dyDescent="0.25">
      <c r="A87" s="46">
        <v>21</v>
      </c>
      <c r="B87" s="7" t="s">
        <v>10</v>
      </c>
      <c r="C87" s="7" t="s">
        <v>27</v>
      </c>
      <c r="D87" s="7" t="s">
        <v>46</v>
      </c>
      <c r="E87" s="3">
        <v>1</v>
      </c>
      <c r="F87" s="3">
        <v>1</v>
      </c>
      <c r="G87" s="3">
        <v>0</v>
      </c>
      <c r="H87" s="3">
        <v>0</v>
      </c>
      <c r="I87" s="3">
        <v>0</v>
      </c>
      <c r="J87" s="6">
        <v>23</v>
      </c>
      <c r="K87" s="9">
        <v>22</v>
      </c>
      <c r="L87" s="11">
        <v>7</v>
      </c>
      <c r="M87" s="12">
        <v>41358.285714285717</v>
      </c>
      <c r="N87" s="6">
        <v>0</v>
      </c>
      <c r="O87" s="6">
        <v>0</v>
      </c>
      <c r="P87" s="6">
        <v>0</v>
      </c>
      <c r="Q87" s="6">
        <v>6</v>
      </c>
      <c r="R87" s="6">
        <v>12</v>
      </c>
      <c r="S87" s="6">
        <v>3</v>
      </c>
      <c r="T87" s="25">
        <f>IFERROR((MMTSPS_All_Data[[#This Row],[SROs]]*0.5+MMTSPS_All_Data[[#This Row],[0 - Bedroom]]*0.75+MMTSPS_All_Data[[#This Row],[1 - Bedroom]]*1+MMTSPS_All_Data[[#This Row],[2 - Bedroom]]*2+MMTSPS_All_Data[[#This Row],[3 - Bedroom]]*3+MMTSPS_All_Data[[#This Row],[4 - Bedroom]]*4)/SUM(MMTSPS_All_Data[[#This Row],[SROs]:[4 - Bedroom]]),"err")</f>
        <v>2.8571428571428572</v>
      </c>
      <c r="U87" s="9">
        <v>0</v>
      </c>
      <c r="V87" s="23">
        <f>IFERROR(MMTSPS_All_Data[[#This Row],[Total units with PBRA]]/MMTSPS_All_Data[[#This Row],[Total Units]],"Err")</f>
        <v>0</v>
      </c>
      <c r="W87" s="41">
        <v>0</v>
      </c>
      <c r="X87" s="14">
        <v>0.23809523809523808</v>
      </c>
      <c r="Y87" s="14">
        <v>0.76190476190476186</v>
      </c>
      <c r="Z87" s="14">
        <v>0</v>
      </c>
      <c r="AA87" s="25">
        <f>SUM(MMTSPS_All_Data[[#This Row],[% Units with Rent &lt; 30% AMI]:[% Units with Rent &gt; 60% AMI]])</f>
        <v>1</v>
      </c>
      <c r="AB87" s="25">
        <f>IF(MMTSPS_All_Data[[#This Row],[Rent Category Total % ]]="A","n/a",MMTSPS_All_Data[[#This Row],[% Units with Rent &lt; 30% AMI]]*0.3+MMTSPS_All_Data[[#This Row],[% Units with Rent 31-50% AMI]]*0.5+MMTSPS_All_Data[[#This Row],[% Units with Rent 51-60% AMI]]*0.6+MMTSPS_All_Data[[#This Row],[% Units with Rent &gt; 60% AMI]]*0.8)</f>
        <v>0.57619047619047614</v>
      </c>
      <c r="AC87" s="14">
        <v>1</v>
      </c>
      <c r="AD87" s="14">
        <v>0</v>
      </c>
      <c r="AE87" s="14">
        <v>0</v>
      </c>
      <c r="AF87" s="14">
        <v>0</v>
      </c>
      <c r="AG87" s="14">
        <v>0</v>
      </c>
      <c r="AH87" s="14">
        <v>0</v>
      </c>
      <c r="AI87" s="14">
        <v>0</v>
      </c>
      <c r="AJ87" s="25">
        <f>SUM(MMTSPS_All_Data[[#This Row],[ADF %]:[Dev Disabled %]])</f>
        <v>0</v>
      </c>
      <c r="AK87" s="25">
        <f>SUM(MMTSPS_All_Data[[#This Row],[Family %]:[Dev Disabled %]])</f>
        <v>1</v>
      </c>
      <c r="AL87" s="4">
        <v>8780.5490476190462</v>
      </c>
      <c r="AM87" s="42">
        <v>0.98914482509835755</v>
      </c>
      <c r="AN87" s="12">
        <v>2051.3142857142857</v>
      </c>
      <c r="AO87" s="12">
        <v>870.16904761904755</v>
      </c>
      <c r="AP87" s="12">
        <v>1098.7738095238096</v>
      </c>
      <c r="AQ87" s="12">
        <v>1849.0147619047618</v>
      </c>
      <c r="AR87" s="12">
        <v>595.44761904761901</v>
      </c>
      <c r="AS87" s="12">
        <v>320.95333333333355</v>
      </c>
      <c r="AT87" s="12">
        <v>6785.6728571428575</v>
      </c>
      <c r="AU87" s="44">
        <v>0.77280735183443638</v>
      </c>
      <c r="AV87" s="4">
        <v>1994.8761904761889</v>
      </c>
      <c r="AW87" s="6">
        <v>1</v>
      </c>
      <c r="AX87" s="12">
        <v>13612.238095238095</v>
      </c>
      <c r="AY87" s="4">
        <v>106.87619047618881</v>
      </c>
      <c r="AZ87" s="14">
        <v>1.0566081517352695</v>
      </c>
      <c r="BA87" s="12">
        <v>27564.619047619046</v>
      </c>
    </row>
    <row r="88" spans="1:53" ht="15" customHeight="1" x14ac:dyDescent="0.25">
      <c r="A88" s="46">
        <v>66</v>
      </c>
      <c r="B88" s="7" t="s">
        <v>10</v>
      </c>
      <c r="C88" s="7" t="s">
        <v>27</v>
      </c>
      <c r="D88" s="7" t="s">
        <v>46</v>
      </c>
      <c r="E88" s="3">
        <v>1</v>
      </c>
      <c r="F88" s="3">
        <v>0</v>
      </c>
      <c r="G88" s="3">
        <v>0</v>
      </c>
      <c r="H88" s="3">
        <v>1</v>
      </c>
      <c r="I88" s="3">
        <v>0</v>
      </c>
      <c r="J88" s="6">
        <v>21</v>
      </c>
      <c r="K88" s="9">
        <v>4</v>
      </c>
      <c r="L88" s="11">
        <v>6.6</v>
      </c>
      <c r="M88" s="12">
        <v>31214.68181818182</v>
      </c>
      <c r="N88" s="6">
        <v>0</v>
      </c>
      <c r="O88" s="6">
        <v>0</v>
      </c>
      <c r="P88" s="6">
        <v>4</v>
      </c>
      <c r="Q88" s="6">
        <v>50</v>
      </c>
      <c r="R88" s="6">
        <v>12</v>
      </c>
      <c r="S88" s="6">
        <v>0</v>
      </c>
      <c r="T88" s="25">
        <f>IFERROR((MMTSPS_All_Data[[#This Row],[SROs]]*0.5+MMTSPS_All_Data[[#This Row],[0 - Bedroom]]*0.75+MMTSPS_All_Data[[#This Row],[1 - Bedroom]]*1+MMTSPS_All_Data[[#This Row],[2 - Bedroom]]*2+MMTSPS_All_Data[[#This Row],[3 - Bedroom]]*3+MMTSPS_All_Data[[#This Row],[4 - Bedroom]]*4)/SUM(MMTSPS_All_Data[[#This Row],[SROs]:[4 - Bedroom]]),"err")</f>
        <v>2.1212121212121211</v>
      </c>
      <c r="U88" s="9">
        <v>0</v>
      </c>
      <c r="V88" s="23">
        <f>IFERROR(MMTSPS_All_Data[[#This Row],[Total units with PBRA]]/MMTSPS_All_Data[[#This Row],[Total Units]],"Err")</f>
        <v>0</v>
      </c>
      <c r="W88" s="41">
        <v>0</v>
      </c>
      <c r="X88" s="14">
        <v>1</v>
      </c>
      <c r="Y88" s="14">
        <v>0</v>
      </c>
      <c r="Z88" s="14">
        <v>0</v>
      </c>
      <c r="AA88" s="25">
        <f>SUM(MMTSPS_All_Data[[#This Row],[% Units with Rent &lt; 30% AMI]:[% Units with Rent &gt; 60% AMI]])</f>
        <v>1</v>
      </c>
      <c r="AB88" s="25">
        <f>IF(MMTSPS_All_Data[[#This Row],[Rent Category Total % ]]="A","n/a",MMTSPS_All_Data[[#This Row],[% Units with Rent &lt; 30% AMI]]*0.3+MMTSPS_All_Data[[#This Row],[% Units with Rent 31-50% AMI]]*0.5+MMTSPS_All_Data[[#This Row],[% Units with Rent 51-60% AMI]]*0.6+MMTSPS_All_Data[[#This Row],[% Units with Rent &gt; 60% AMI]]*0.8)</f>
        <v>0.5</v>
      </c>
      <c r="AC88" s="14">
        <v>1</v>
      </c>
      <c r="AD88" s="14">
        <v>0</v>
      </c>
      <c r="AE88" s="14">
        <v>0</v>
      </c>
      <c r="AF88" s="14">
        <v>0</v>
      </c>
      <c r="AG88" s="14">
        <v>0</v>
      </c>
      <c r="AH88" s="14">
        <v>0</v>
      </c>
      <c r="AI88" s="14">
        <v>0</v>
      </c>
      <c r="AJ88" s="25">
        <f>SUM(MMTSPS_All_Data[[#This Row],[ADF %]:[Dev Disabled %]])</f>
        <v>0</v>
      </c>
      <c r="AK88" s="25">
        <f>SUM(MMTSPS_All_Data[[#This Row],[Family %]:[Dev Disabled %]])</f>
        <v>1</v>
      </c>
      <c r="AL88" s="4">
        <v>8498.818181818182</v>
      </c>
      <c r="AM88" s="42">
        <v>0.97920888122440186</v>
      </c>
      <c r="AN88" s="12">
        <v>1641</v>
      </c>
      <c r="AO88" s="12">
        <v>995.87878787878788</v>
      </c>
      <c r="AP88" s="12">
        <v>902.530303030303</v>
      </c>
      <c r="AQ88" s="12">
        <v>2880.712121212121</v>
      </c>
      <c r="AR88" s="12">
        <v>143.81818181818181</v>
      </c>
      <c r="AS88" s="12">
        <v>1158.2424242424242</v>
      </c>
      <c r="AT88" s="12">
        <v>7722.181818181818</v>
      </c>
      <c r="AU88" s="44">
        <v>0.90861831056724462</v>
      </c>
      <c r="AV88" s="4">
        <v>776.63636363636363</v>
      </c>
      <c r="AW88" s="6">
        <v>1</v>
      </c>
      <c r="AX88" s="12">
        <v>29420.28787878788</v>
      </c>
      <c r="AY88" s="4">
        <v>-1241.3636363636363</v>
      </c>
      <c r="AZ88" s="14">
        <v>0.38485449139562122</v>
      </c>
      <c r="BA88" s="12">
        <v>30935.439393939392</v>
      </c>
    </row>
    <row r="89" spans="1:53" ht="15" customHeight="1" x14ac:dyDescent="0.25">
      <c r="A89" s="46">
        <v>50</v>
      </c>
      <c r="B89" s="7" t="s">
        <v>37</v>
      </c>
      <c r="C89" s="7" t="s">
        <v>24</v>
      </c>
      <c r="D89" s="7" t="s">
        <v>48</v>
      </c>
      <c r="E89" s="3">
        <v>0</v>
      </c>
      <c r="F89" s="3">
        <v>1</v>
      </c>
      <c r="G89" s="3">
        <v>0</v>
      </c>
      <c r="H89" s="3">
        <v>0</v>
      </c>
      <c r="I89" s="3">
        <v>0</v>
      </c>
      <c r="J89" s="6">
        <v>5</v>
      </c>
      <c r="K89" s="9">
        <v>4</v>
      </c>
      <c r="L89" s="11">
        <v>7.1428571428571432</v>
      </c>
      <c r="M89" s="12">
        <v>3630</v>
      </c>
      <c r="N89" s="6">
        <v>0</v>
      </c>
      <c r="O89" s="6">
        <v>24</v>
      </c>
      <c r="P89" s="6">
        <v>26</v>
      </c>
      <c r="Q89" s="6">
        <v>0</v>
      </c>
      <c r="R89" s="6">
        <v>0</v>
      </c>
      <c r="S89" s="6">
        <v>0</v>
      </c>
      <c r="T89" s="25">
        <f>IFERROR((MMTSPS_All_Data[[#This Row],[SROs]]*0.5+MMTSPS_All_Data[[#This Row],[0 - Bedroom]]*0.75+MMTSPS_All_Data[[#This Row],[1 - Bedroom]]*1+MMTSPS_All_Data[[#This Row],[2 - Bedroom]]*2+MMTSPS_All_Data[[#This Row],[3 - Bedroom]]*3+MMTSPS_All_Data[[#This Row],[4 - Bedroom]]*4)/SUM(MMTSPS_All_Data[[#This Row],[SROs]:[4 - Bedroom]]),"err")</f>
        <v>0.88</v>
      </c>
      <c r="U89" s="9">
        <v>49</v>
      </c>
      <c r="V89" s="23">
        <f>IFERROR(MMTSPS_All_Data[[#This Row],[Total units with PBRA]]/MMTSPS_All_Data[[#This Row],[Total Units]],"Err")</f>
        <v>0.98</v>
      </c>
      <c r="W89" s="41">
        <v>0</v>
      </c>
      <c r="X89" s="14">
        <v>0.12</v>
      </c>
      <c r="Y89" s="14">
        <v>0.86</v>
      </c>
      <c r="Z89" s="14">
        <v>0</v>
      </c>
      <c r="AA89" s="25">
        <f>SUM(MMTSPS_All_Data[[#This Row],[% Units with Rent &lt; 30% AMI]:[% Units with Rent &gt; 60% AMI]])</f>
        <v>0.98</v>
      </c>
      <c r="AB89" s="25">
        <f>IF(MMTSPS_All_Data[[#This Row],[Rent Category Total % ]]="A","n/a",MMTSPS_All_Data[[#This Row],[% Units with Rent &lt; 30% AMI]]*0.3+MMTSPS_All_Data[[#This Row],[% Units with Rent 31-50% AMI]]*0.5+MMTSPS_All_Data[[#This Row],[% Units with Rent 51-60% AMI]]*0.6+MMTSPS_All_Data[[#This Row],[% Units with Rent &gt; 60% AMI]]*0.8)</f>
        <v>0.57600000000000007</v>
      </c>
      <c r="AC89" s="14">
        <v>0</v>
      </c>
      <c r="AD89" s="14">
        <v>0.98</v>
      </c>
      <c r="AE89" s="14">
        <v>0</v>
      </c>
      <c r="AF89" s="14">
        <v>0</v>
      </c>
      <c r="AG89" s="14">
        <v>0</v>
      </c>
      <c r="AH89" s="14">
        <v>0</v>
      </c>
      <c r="AI89" s="14">
        <v>0</v>
      </c>
      <c r="AJ89" s="25">
        <f>SUM(MMTSPS_All_Data[[#This Row],[ADF %]:[Dev Disabled %]])</f>
        <v>0</v>
      </c>
      <c r="AK89" s="25">
        <f>SUM(MMTSPS_All_Data[[#This Row],[Family %]:[Dev Disabled %]])</f>
        <v>0.98</v>
      </c>
      <c r="AL89" s="4">
        <v>6394.12</v>
      </c>
      <c r="AM89" s="42">
        <v>0.98690229280904618</v>
      </c>
      <c r="AN89" s="12">
        <v>1121.6600000000001</v>
      </c>
      <c r="AO89" s="12">
        <v>486.34</v>
      </c>
      <c r="AP89" s="12">
        <v>956.52</v>
      </c>
      <c r="AQ89" s="12">
        <v>1394.02</v>
      </c>
      <c r="AR89" s="12">
        <v>428.1</v>
      </c>
      <c r="AS89" s="12">
        <v>420.7</v>
      </c>
      <c r="AT89" s="12">
        <v>4807.34</v>
      </c>
      <c r="AU89" s="44">
        <v>0.75183762581872093</v>
      </c>
      <c r="AV89" s="4">
        <v>1586.78</v>
      </c>
      <c r="AW89" s="6">
        <v>1</v>
      </c>
      <c r="AX89" s="12">
        <v>13031.82</v>
      </c>
      <c r="AY89" s="4">
        <v>415.82</v>
      </c>
      <c r="AZ89" s="14">
        <v>1.3551103368176538</v>
      </c>
      <c r="BA89" s="12">
        <v>38840.879999999997</v>
      </c>
    </row>
    <row r="90" spans="1:53" ht="15" customHeight="1" x14ac:dyDescent="0.25">
      <c r="A90" s="46">
        <v>11</v>
      </c>
      <c r="B90" s="7" t="s">
        <v>37</v>
      </c>
      <c r="C90" s="7" t="s">
        <v>24</v>
      </c>
      <c r="D90" s="7" t="s">
        <v>48</v>
      </c>
      <c r="E90" s="3">
        <v>0</v>
      </c>
      <c r="F90" s="3">
        <v>0</v>
      </c>
      <c r="G90" s="3">
        <v>0</v>
      </c>
      <c r="H90" s="3">
        <v>0</v>
      </c>
      <c r="I90" s="3">
        <v>1</v>
      </c>
      <c r="J90" s="6">
        <v>15</v>
      </c>
      <c r="K90" s="9">
        <v>14</v>
      </c>
      <c r="L90" s="11">
        <v>2.2000000000000002</v>
      </c>
      <c r="M90" s="12">
        <v>16511</v>
      </c>
      <c r="N90" s="6">
        <v>0</v>
      </c>
      <c r="O90" s="6">
        <v>0</v>
      </c>
      <c r="P90" s="6">
        <v>2</v>
      </c>
      <c r="Q90" s="6">
        <v>5</v>
      </c>
      <c r="R90" s="6">
        <v>4</v>
      </c>
      <c r="S90" s="6">
        <v>0</v>
      </c>
      <c r="T90" s="25">
        <f>IFERROR((MMTSPS_All_Data[[#This Row],[SROs]]*0.5+MMTSPS_All_Data[[#This Row],[0 - Bedroom]]*0.75+MMTSPS_All_Data[[#This Row],[1 - Bedroom]]*1+MMTSPS_All_Data[[#This Row],[2 - Bedroom]]*2+MMTSPS_All_Data[[#This Row],[3 - Bedroom]]*3+MMTSPS_All_Data[[#This Row],[4 - Bedroom]]*4)/SUM(MMTSPS_All_Data[[#This Row],[SROs]:[4 - Bedroom]]),"err")</f>
        <v>2.1818181818181817</v>
      </c>
      <c r="U90" s="9">
        <v>0</v>
      </c>
      <c r="V90" s="23">
        <f>IFERROR(MMTSPS_All_Data[[#This Row],[Total units with PBRA]]/MMTSPS_All_Data[[#This Row],[Total Units]],"Err")</f>
        <v>0</v>
      </c>
      <c r="W90" s="41">
        <v>0</v>
      </c>
      <c r="X90" s="14">
        <v>0.27272727272727271</v>
      </c>
      <c r="Y90" s="14">
        <v>0.36363636363636365</v>
      </c>
      <c r="Z90" s="14">
        <v>0.36363636363636365</v>
      </c>
      <c r="AA90" s="25">
        <f>SUM(MMTSPS_All_Data[[#This Row],[% Units with Rent &lt; 30% AMI]:[% Units with Rent &gt; 60% AMI]])</f>
        <v>1</v>
      </c>
      <c r="AB90" s="25">
        <f>IF(MMTSPS_All_Data[[#This Row],[Rent Category Total % ]]="A","n/a",MMTSPS_All_Data[[#This Row],[% Units with Rent &lt; 30% AMI]]*0.3+MMTSPS_All_Data[[#This Row],[% Units with Rent 31-50% AMI]]*0.5+MMTSPS_All_Data[[#This Row],[% Units with Rent 51-60% AMI]]*0.6+MMTSPS_All_Data[[#This Row],[% Units with Rent &gt; 60% AMI]]*0.8)</f>
        <v>0.6454545454545455</v>
      </c>
      <c r="AC90" s="14">
        <v>1</v>
      </c>
      <c r="AD90" s="14">
        <v>0</v>
      </c>
      <c r="AE90" s="14">
        <v>0</v>
      </c>
      <c r="AF90" s="14">
        <v>0</v>
      </c>
      <c r="AG90" s="14">
        <v>0</v>
      </c>
      <c r="AH90" s="14">
        <v>0</v>
      </c>
      <c r="AI90" s="14">
        <v>0</v>
      </c>
      <c r="AJ90" s="25">
        <f>SUM(MMTSPS_All_Data[[#This Row],[ADF %]:[Dev Disabled %]])</f>
        <v>0</v>
      </c>
      <c r="AK90" s="25">
        <f>SUM(MMTSPS_All_Data[[#This Row],[Family %]:[Dev Disabled %]])</f>
        <v>1</v>
      </c>
      <c r="AL90" s="4">
        <v>8854.5727272727254</v>
      </c>
      <c r="AM90" s="42">
        <v>0.99054105183503594</v>
      </c>
      <c r="AN90" s="12">
        <v>1262.0472727272727</v>
      </c>
      <c r="AO90" s="12">
        <v>499.61454545454546</v>
      </c>
      <c r="AP90" s="12">
        <v>1682.8927272727271</v>
      </c>
      <c r="AQ90" s="12">
        <v>1296.2054545454548</v>
      </c>
      <c r="AR90" s="12">
        <v>379.11545454545461</v>
      </c>
      <c r="AS90" s="12">
        <v>238.63636363636363</v>
      </c>
      <c r="AT90" s="12">
        <v>5358.5118181818189</v>
      </c>
      <c r="AU90" s="44">
        <v>0.60516887524987106</v>
      </c>
      <c r="AV90" s="4">
        <v>3496.0609090909074</v>
      </c>
      <c r="AW90" s="6">
        <v>1</v>
      </c>
      <c r="AX90" s="12">
        <v>20777.545454545456</v>
      </c>
      <c r="AY90" s="4">
        <v>1933.0609090909077</v>
      </c>
      <c r="AZ90" s="14">
        <v>2.2367632175885523</v>
      </c>
      <c r="BA90" s="12">
        <v>20777.545454545456</v>
      </c>
    </row>
    <row r="91" spans="1:53" ht="15" customHeight="1" x14ac:dyDescent="0.25">
      <c r="A91" s="46">
        <v>10</v>
      </c>
      <c r="B91" s="7" t="s">
        <v>38</v>
      </c>
      <c r="C91" s="7" t="s">
        <v>24</v>
      </c>
      <c r="D91" s="7" t="s">
        <v>48</v>
      </c>
      <c r="E91" s="3">
        <v>0</v>
      </c>
      <c r="F91" s="3">
        <v>0</v>
      </c>
      <c r="G91" s="3">
        <v>0</v>
      </c>
      <c r="H91" s="3">
        <v>0</v>
      </c>
      <c r="I91" s="3">
        <v>1</v>
      </c>
      <c r="J91" s="6">
        <v>18</v>
      </c>
      <c r="K91" s="9">
        <v>17</v>
      </c>
      <c r="L91" s="11">
        <v>1</v>
      </c>
      <c r="M91" s="12">
        <v>17790</v>
      </c>
      <c r="N91" s="6">
        <v>0</v>
      </c>
      <c r="O91" s="6">
        <v>0</v>
      </c>
      <c r="P91" s="6">
        <v>0</v>
      </c>
      <c r="Q91" s="6">
        <v>2</v>
      </c>
      <c r="R91" s="6">
        <v>8</v>
      </c>
      <c r="S91" s="6">
        <v>0</v>
      </c>
      <c r="T91" s="25">
        <f>IFERROR((MMTSPS_All_Data[[#This Row],[SROs]]*0.5+MMTSPS_All_Data[[#This Row],[0 - Bedroom]]*0.75+MMTSPS_All_Data[[#This Row],[1 - Bedroom]]*1+MMTSPS_All_Data[[#This Row],[2 - Bedroom]]*2+MMTSPS_All_Data[[#This Row],[3 - Bedroom]]*3+MMTSPS_All_Data[[#This Row],[4 - Bedroom]]*4)/SUM(MMTSPS_All_Data[[#This Row],[SROs]:[4 - Bedroom]]),"err")</f>
        <v>2.8</v>
      </c>
      <c r="U91" s="9">
        <v>0</v>
      </c>
      <c r="V91" s="23">
        <f>IFERROR(MMTSPS_All_Data[[#This Row],[Total units with PBRA]]/MMTSPS_All_Data[[#This Row],[Total Units]],"Err")</f>
        <v>0</v>
      </c>
      <c r="W91" s="41">
        <v>0</v>
      </c>
      <c r="X91" s="14">
        <v>0.4</v>
      </c>
      <c r="Y91" s="14">
        <v>0.6</v>
      </c>
      <c r="Z91" s="14">
        <v>0</v>
      </c>
      <c r="AA91" s="25">
        <f>SUM(MMTSPS_All_Data[[#This Row],[% Units with Rent &lt; 30% AMI]:[% Units with Rent &gt; 60% AMI]])</f>
        <v>1</v>
      </c>
      <c r="AB91" s="25">
        <f>IF(MMTSPS_All_Data[[#This Row],[Rent Category Total % ]]="A","n/a",MMTSPS_All_Data[[#This Row],[% Units with Rent &lt; 30% AMI]]*0.3+MMTSPS_All_Data[[#This Row],[% Units with Rent 31-50% AMI]]*0.5+MMTSPS_All_Data[[#This Row],[% Units with Rent 51-60% AMI]]*0.6+MMTSPS_All_Data[[#This Row],[% Units with Rent &gt; 60% AMI]]*0.8)</f>
        <v>0.56000000000000005</v>
      </c>
      <c r="AC91" s="14">
        <v>1</v>
      </c>
      <c r="AD91" s="14">
        <v>0</v>
      </c>
      <c r="AE91" s="14">
        <v>0</v>
      </c>
      <c r="AF91" s="14">
        <v>0</v>
      </c>
      <c r="AG91" s="14">
        <v>0</v>
      </c>
      <c r="AH91" s="14">
        <v>0</v>
      </c>
      <c r="AI91" s="14">
        <v>0</v>
      </c>
      <c r="AJ91" s="25">
        <f>SUM(MMTSPS_All_Data[[#This Row],[ADF %]:[Dev Disabled %]])</f>
        <v>0</v>
      </c>
      <c r="AK91" s="25">
        <f>SUM(MMTSPS_All_Data[[#This Row],[Family %]:[Dev Disabled %]])</f>
        <v>1</v>
      </c>
      <c r="AL91" s="4">
        <v>6488.9440000000013</v>
      </c>
      <c r="AM91" s="42">
        <v>0.9710648677490662</v>
      </c>
      <c r="AN91" s="12">
        <v>799.12599999999998</v>
      </c>
      <c r="AO91" s="12">
        <v>235.5</v>
      </c>
      <c r="AP91" s="12">
        <v>1832.502</v>
      </c>
      <c r="AQ91" s="12">
        <v>1612.4159999999999</v>
      </c>
      <c r="AR91" s="12">
        <v>383.74299999999999</v>
      </c>
      <c r="AS91" s="12">
        <v>75.777999999999878</v>
      </c>
      <c r="AT91" s="12">
        <v>4939.0650000000005</v>
      </c>
      <c r="AU91" s="44">
        <v>0.76115081282871289</v>
      </c>
      <c r="AV91" s="4">
        <v>1549.8790000000008</v>
      </c>
      <c r="AW91" s="6">
        <v>1</v>
      </c>
      <c r="AX91" s="12">
        <v>14920.8</v>
      </c>
      <c r="AY91" s="4">
        <v>78.979000000000809</v>
      </c>
      <c r="AZ91" s="14">
        <v>1.0536943368005989</v>
      </c>
      <c r="BA91" s="12">
        <v>14920.8</v>
      </c>
    </row>
    <row r="92" spans="1:53" ht="15" customHeight="1" x14ac:dyDescent="0.25">
      <c r="A92" s="46">
        <v>4</v>
      </c>
      <c r="B92" s="7" t="s">
        <v>37</v>
      </c>
      <c r="C92" s="7" t="s">
        <v>24</v>
      </c>
      <c r="D92" s="7" t="s">
        <v>48</v>
      </c>
      <c r="E92" s="3">
        <v>0</v>
      </c>
      <c r="F92" s="3">
        <v>0</v>
      </c>
      <c r="G92" s="3">
        <v>0</v>
      </c>
      <c r="H92" s="3">
        <v>0</v>
      </c>
      <c r="I92" s="3">
        <v>0</v>
      </c>
      <c r="J92" s="6">
        <v>7</v>
      </c>
      <c r="K92" s="9">
        <v>6</v>
      </c>
      <c r="L92" s="11">
        <v>4</v>
      </c>
      <c r="M92" s="12">
        <v>13957</v>
      </c>
      <c r="N92" s="6">
        <v>0</v>
      </c>
      <c r="O92" s="6">
        <v>0</v>
      </c>
      <c r="P92" s="6">
        <v>2</v>
      </c>
      <c r="Q92" s="6">
        <v>2</v>
      </c>
      <c r="R92" s="6">
        <v>0</v>
      </c>
      <c r="S92" s="6">
        <v>0</v>
      </c>
      <c r="T92" s="25">
        <f>IFERROR((MMTSPS_All_Data[[#This Row],[SROs]]*0.5+MMTSPS_All_Data[[#This Row],[0 - Bedroom]]*0.75+MMTSPS_All_Data[[#This Row],[1 - Bedroom]]*1+MMTSPS_All_Data[[#This Row],[2 - Bedroom]]*2+MMTSPS_All_Data[[#This Row],[3 - Bedroom]]*3+MMTSPS_All_Data[[#This Row],[4 - Bedroom]]*4)/SUM(MMTSPS_All_Data[[#This Row],[SROs]:[4 - Bedroom]]),"err")</f>
        <v>1.5</v>
      </c>
      <c r="U92" s="9">
        <v>0</v>
      </c>
      <c r="V92" s="23">
        <f>IFERROR(MMTSPS_All_Data[[#This Row],[Total units with PBRA]]/MMTSPS_All_Data[[#This Row],[Total Units]],"Err")</f>
        <v>0</v>
      </c>
      <c r="W92" s="41">
        <v>0</v>
      </c>
      <c r="X92" s="14">
        <v>0</v>
      </c>
      <c r="Y92" s="14">
        <v>1</v>
      </c>
      <c r="Z92" s="14">
        <v>0</v>
      </c>
      <c r="AA92" s="25">
        <f>SUM(MMTSPS_All_Data[[#This Row],[% Units with Rent &lt; 30% AMI]:[% Units with Rent &gt; 60% AMI]])</f>
        <v>1</v>
      </c>
      <c r="AB92" s="25">
        <f>IF(MMTSPS_All_Data[[#This Row],[Rent Category Total % ]]="A","n/a",MMTSPS_All_Data[[#This Row],[% Units with Rent &lt; 30% AMI]]*0.3+MMTSPS_All_Data[[#This Row],[% Units with Rent 31-50% AMI]]*0.5+MMTSPS_All_Data[[#This Row],[% Units with Rent 51-60% AMI]]*0.6+MMTSPS_All_Data[[#This Row],[% Units with Rent &gt; 60% AMI]]*0.8)</f>
        <v>0.6</v>
      </c>
      <c r="AC92" s="14">
        <v>1</v>
      </c>
      <c r="AD92" s="14">
        <v>0</v>
      </c>
      <c r="AE92" s="14">
        <v>0</v>
      </c>
      <c r="AF92" s="14">
        <v>0</v>
      </c>
      <c r="AG92" s="14">
        <v>0</v>
      </c>
      <c r="AH92" s="14">
        <v>0</v>
      </c>
      <c r="AI92" s="14">
        <v>0</v>
      </c>
      <c r="AJ92" s="25">
        <f>SUM(MMTSPS_All_Data[[#This Row],[ADF %]:[Dev Disabled %]])</f>
        <v>0</v>
      </c>
      <c r="AK92" s="25">
        <f>SUM(MMTSPS_All_Data[[#This Row],[Family %]:[Dev Disabled %]])</f>
        <v>1</v>
      </c>
      <c r="AL92" s="4">
        <v>6071.9775</v>
      </c>
      <c r="AM92" s="42">
        <v>0.98693894976519136</v>
      </c>
      <c r="AN92" s="12">
        <v>1003.9974999999999</v>
      </c>
      <c r="AO92" s="12">
        <v>402.15499999999997</v>
      </c>
      <c r="AP92" s="12">
        <v>885.5625</v>
      </c>
      <c r="AQ92" s="12">
        <v>2528.8599999999997</v>
      </c>
      <c r="AR92" s="12">
        <v>753.20749999999998</v>
      </c>
      <c r="AS92" s="12">
        <v>312.5</v>
      </c>
      <c r="AT92" s="12">
        <v>5886.2824999999993</v>
      </c>
      <c r="AU92" s="44">
        <v>0.96941770617562395</v>
      </c>
      <c r="AV92" s="4">
        <v>185.69500000000062</v>
      </c>
      <c r="AW92" s="6">
        <v>0</v>
      </c>
      <c r="AX92" s="12" t="s">
        <v>11</v>
      </c>
      <c r="AY92" s="4">
        <v>185.69500000000062</v>
      </c>
      <c r="AZ92" s="14" t="s">
        <v>11</v>
      </c>
      <c r="BA92" s="12" t="s">
        <v>11</v>
      </c>
    </row>
    <row r="93" spans="1:53" ht="15" customHeight="1" x14ac:dyDescent="0.25">
      <c r="A93" s="46">
        <v>10</v>
      </c>
      <c r="B93" s="7" t="s">
        <v>39</v>
      </c>
      <c r="C93" s="7" t="s">
        <v>24</v>
      </c>
      <c r="D93" s="7" t="s">
        <v>48</v>
      </c>
      <c r="E93" s="3">
        <v>0</v>
      </c>
      <c r="F93" s="3">
        <v>0</v>
      </c>
      <c r="G93" s="3">
        <v>0</v>
      </c>
      <c r="H93" s="3">
        <v>0</v>
      </c>
      <c r="I93" s="3">
        <v>1</v>
      </c>
      <c r="J93" s="6">
        <v>12</v>
      </c>
      <c r="K93" s="9">
        <v>11</v>
      </c>
      <c r="L93" s="11">
        <v>10</v>
      </c>
      <c r="M93" s="12">
        <v>5250</v>
      </c>
      <c r="N93" s="6">
        <v>0</v>
      </c>
      <c r="O93" s="6">
        <v>0</v>
      </c>
      <c r="P93" s="6">
        <v>4</v>
      </c>
      <c r="Q93" s="6">
        <v>6</v>
      </c>
      <c r="R93" s="6">
        <v>0</v>
      </c>
      <c r="S93" s="6">
        <v>0</v>
      </c>
      <c r="T93" s="25">
        <f>IFERROR((MMTSPS_All_Data[[#This Row],[SROs]]*0.5+MMTSPS_All_Data[[#This Row],[0 - Bedroom]]*0.75+MMTSPS_All_Data[[#This Row],[1 - Bedroom]]*1+MMTSPS_All_Data[[#This Row],[2 - Bedroom]]*2+MMTSPS_All_Data[[#This Row],[3 - Bedroom]]*3+MMTSPS_All_Data[[#This Row],[4 - Bedroom]]*4)/SUM(MMTSPS_All_Data[[#This Row],[SROs]:[4 - Bedroom]]),"err")</f>
        <v>1.6</v>
      </c>
      <c r="U93" s="9">
        <v>0</v>
      </c>
      <c r="V93" s="23">
        <f>IFERROR(MMTSPS_All_Data[[#This Row],[Total units with PBRA]]/MMTSPS_All_Data[[#This Row],[Total Units]],"Err")</f>
        <v>0</v>
      </c>
      <c r="W93" s="41">
        <v>0.2</v>
      </c>
      <c r="X93" s="14">
        <v>0</v>
      </c>
      <c r="Y93" s="14">
        <v>0.6</v>
      </c>
      <c r="Z93" s="14">
        <v>0.2</v>
      </c>
      <c r="AA93" s="25">
        <f>SUM(MMTSPS_All_Data[[#This Row],[% Units with Rent &lt; 30% AMI]:[% Units with Rent &gt; 60% AMI]])</f>
        <v>1</v>
      </c>
      <c r="AB93" s="25">
        <f>IF(MMTSPS_All_Data[[#This Row],[Rent Category Total % ]]="A","n/a",MMTSPS_All_Data[[#This Row],[% Units with Rent &lt; 30% AMI]]*0.3+MMTSPS_All_Data[[#This Row],[% Units with Rent 31-50% AMI]]*0.5+MMTSPS_All_Data[[#This Row],[% Units with Rent 51-60% AMI]]*0.6+MMTSPS_All_Data[[#This Row],[% Units with Rent &gt; 60% AMI]]*0.8)</f>
        <v>0.58000000000000007</v>
      </c>
      <c r="AC93" s="14">
        <v>0</v>
      </c>
      <c r="AD93" s="14">
        <v>0</v>
      </c>
      <c r="AE93" s="14">
        <v>1</v>
      </c>
      <c r="AF93" s="14">
        <v>0</v>
      </c>
      <c r="AG93" s="14">
        <v>0</v>
      </c>
      <c r="AH93" s="14">
        <v>0</v>
      </c>
      <c r="AI93" s="14">
        <v>0</v>
      </c>
      <c r="AJ93" s="25">
        <f>SUM(MMTSPS_All_Data[[#This Row],[ADF %]:[Dev Disabled %]])</f>
        <v>0</v>
      </c>
      <c r="AK93" s="25">
        <f>SUM(MMTSPS_All_Data[[#This Row],[Family %]:[Dev Disabled %]])</f>
        <v>1</v>
      </c>
      <c r="AL93" s="4">
        <v>7327.8550000000005</v>
      </c>
      <c r="AM93" s="42">
        <v>0.89765275479561191</v>
      </c>
      <c r="AN93" s="12">
        <v>847.47</v>
      </c>
      <c r="AO93" s="12">
        <v>605.90899999999999</v>
      </c>
      <c r="AP93" s="12">
        <v>1214.404</v>
      </c>
      <c r="AQ93" s="12">
        <v>1246.1210000000001</v>
      </c>
      <c r="AR93" s="12">
        <v>400.27300000000002</v>
      </c>
      <c r="AS93" s="12">
        <v>100.73300000000017</v>
      </c>
      <c r="AT93" s="12">
        <v>4414.9100000000008</v>
      </c>
      <c r="AU93" s="44">
        <v>0.60248326420214382</v>
      </c>
      <c r="AV93" s="4">
        <v>2912.9449999999997</v>
      </c>
      <c r="AW93" s="6">
        <v>1</v>
      </c>
      <c r="AX93" s="12">
        <v>16995.2</v>
      </c>
      <c r="AY93" s="4">
        <v>1449.5449999999996</v>
      </c>
      <c r="AZ93" s="14">
        <v>1.9905323219898863</v>
      </c>
      <c r="BA93" s="12">
        <v>16995.2</v>
      </c>
    </row>
    <row r="94" spans="1:53" ht="15" customHeight="1" x14ac:dyDescent="0.25">
      <c r="A94" s="46">
        <v>8</v>
      </c>
      <c r="B94" s="7" t="s">
        <v>38</v>
      </c>
      <c r="C94" s="7" t="s">
        <v>24</v>
      </c>
      <c r="D94" s="7" t="s">
        <v>48</v>
      </c>
      <c r="E94" s="3">
        <v>0</v>
      </c>
      <c r="F94" s="3">
        <v>0</v>
      </c>
      <c r="G94" s="3">
        <v>0</v>
      </c>
      <c r="H94" s="3">
        <v>0</v>
      </c>
      <c r="I94" s="3">
        <v>1</v>
      </c>
      <c r="J94" s="6">
        <v>8</v>
      </c>
      <c r="K94" s="9">
        <v>7</v>
      </c>
      <c r="L94" s="11">
        <v>4</v>
      </c>
      <c r="M94" s="12">
        <v>3940</v>
      </c>
      <c r="N94" s="6">
        <v>0</v>
      </c>
      <c r="O94" s="6">
        <v>0</v>
      </c>
      <c r="P94" s="6">
        <v>4</v>
      </c>
      <c r="Q94" s="6">
        <v>4</v>
      </c>
      <c r="R94" s="6">
        <v>0</v>
      </c>
      <c r="S94" s="6">
        <v>0</v>
      </c>
      <c r="T94" s="25">
        <f>IFERROR((MMTSPS_All_Data[[#This Row],[SROs]]*0.5+MMTSPS_All_Data[[#This Row],[0 - Bedroom]]*0.75+MMTSPS_All_Data[[#This Row],[1 - Bedroom]]*1+MMTSPS_All_Data[[#This Row],[2 - Bedroom]]*2+MMTSPS_All_Data[[#This Row],[3 - Bedroom]]*3+MMTSPS_All_Data[[#This Row],[4 - Bedroom]]*4)/SUM(MMTSPS_All_Data[[#This Row],[SROs]:[4 - Bedroom]]),"err")</f>
        <v>1.5</v>
      </c>
      <c r="U94" s="9">
        <v>0</v>
      </c>
      <c r="V94" s="23">
        <f>IFERROR(MMTSPS_All_Data[[#This Row],[Total units with PBRA]]/MMTSPS_All_Data[[#This Row],[Total Units]],"Err")</f>
        <v>0</v>
      </c>
      <c r="W94" s="41">
        <v>0</v>
      </c>
      <c r="X94" s="14">
        <v>0</v>
      </c>
      <c r="Y94" s="14">
        <v>0.25</v>
      </c>
      <c r="Z94" s="14">
        <v>0.75</v>
      </c>
      <c r="AA94" s="25">
        <f>SUM(MMTSPS_All_Data[[#This Row],[% Units with Rent &lt; 30% AMI]:[% Units with Rent &gt; 60% AMI]])</f>
        <v>1</v>
      </c>
      <c r="AB94" s="25">
        <f>IF(MMTSPS_All_Data[[#This Row],[Rent Category Total % ]]="A","n/a",MMTSPS_All_Data[[#This Row],[% Units with Rent &lt; 30% AMI]]*0.3+MMTSPS_All_Data[[#This Row],[% Units with Rent 31-50% AMI]]*0.5+MMTSPS_All_Data[[#This Row],[% Units with Rent 51-60% AMI]]*0.6+MMTSPS_All_Data[[#This Row],[% Units with Rent &gt; 60% AMI]]*0.8)</f>
        <v>0.75000000000000011</v>
      </c>
      <c r="AC94" s="14">
        <v>1</v>
      </c>
      <c r="AD94" s="14">
        <v>0</v>
      </c>
      <c r="AE94" s="14">
        <v>0</v>
      </c>
      <c r="AF94" s="14">
        <v>0</v>
      </c>
      <c r="AG94" s="14">
        <v>0</v>
      </c>
      <c r="AH94" s="14">
        <v>0</v>
      </c>
      <c r="AI94" s="14">
        <v>0</v>
      </c>
      <c r="AJ94" s="25">
        <f>SUM(MMTSPS_All_Data[[#This Row],[ADF %]:[Dev Disabled %]])</f>
        <v>0</v>
      </c>
      <c r="AK94" s="25">
        <f>SUM(MMTSPS_All_Data[[#This Row],[Family %]:[Dev Disabled %]])</f>
        <v>1</v>
      </c>
      <c r="AL94" s="4">
        <v>7568.9962500000001</v>
      </c>
      <c r="AM94" s="42">
        <v>1</v>
      </c>
      <c r="AN94" s="12">
        <v>549.28125</v>
      </c>
      <c r="AO94" s="12">
        <v>245.02874999999995</v>
      </c>
      <c r="AP94" s="12">
        <v>1335.97875</v>
      </c>
      <c r="AQ94" s="12">
        <v>829.06624999999963</v>
      </c>
      <c r="AR94" s="12">
        <v>363.53500000000003</v>
      </c>
      <c r="AS94" s="12">
        <v>187.55125000000001</v>
      </c>
      <c r="AT94" s="12">
        <v>3510.4412499999994</v>
      </c>
      <c r="AU94" s="44">
        <v>0.4637921771991893</v>
      </c>
      <c r="AV94" s="4">
        <v>4058.5550000000007</v>
      </c>
      <c r="AW94" s="6">
        <v>1</v>
      </c>
      <c r="AX94" s="12">
        <v>20070</v>
      </c>
      <c r="AY94" s="4">
        <v>2505.6800000000007</v>
      </c>
      <c r="AZ94" s="14">
        <v>2.6135748208967242</v>
      </c>
      <c r="BA94" s="12">
        <v>20070</v>
      </c>
    </row>
    <row r="95" spans="1:53" ht="15" customHeight="1" x14ac:dyDescent="0.25">
      <c r="A95" s="46">
        <v>37</v>
      </c>
      <c r="B95" s="7" t="s">
        <v>37</v>
      </c>
      <c r="C95" s="7" t="s">
        <v>24</v>
      </c>
      <c r="D95" s="7" t="s">
        <v>48</v>
      </c>
      <c r="E95" s="3">
        <v>0</v>
      </c>
      <c r="F95" s="3">
        <v>1</v>
      </c>
      <c r="G95" s="3">
        <v>0</v>
      </c>
      <c r="H95" s="3">
        <v>0</v>
      </c>
      <c r="I95" s="3">
        <v>0</v>
      </c>
      <c r="J95" s="6">
        <v>13</v>
      </c>
      <c r="K95" s="9">
        <v>12</v>
      </c>
      <c r="L95" s="11">
        <v>37</v>
      </c>
      <c r="M95" s="12">
        <v>6635</v>
      </c>
      <c r="N95" s="6">
        <v>0</v>
      </c>
      <c r="O95" s="6">
        <v>28</v>
      </c>
      <c r="P95" s="6">
        <v>8</v>
      </c>
      <c r="Q95" s="6">
        <v>1</v>
      </c>
      <c r="R95" s="6">
        <v>0</v>
      </c>
      <c r="S95" s="6">
        <v>0</v>
      </c>
      <c r="T95" s="25">
        <f>IFERROR((MMTSPS_All_Data[[#This Row],[SROs]]*0.5+MMTSPS_All_Data[[#This Row],[0 - Bedroom]]*0.75+MMTSPS_All_Data[[#This Row],[1 - Bedroom]]*1+MMTSPS_All_Data[[#This Row],[2 - Bedroom]]*2+MMTSPS_All_Data[[#This Row],[3 - Bedroom]]*3+MMTSPS_All_Data[[#This Row],[4 - Bedroom]]*4)/SUM(MMTSPS_All_Data[[#This Row],[SROs]:[4 - Bedroom]]),"err")</f>
        <v>0.83783783783783783</v>
      </c>
      <c r="U95" s="9">
        <v>0</v>
      </c>
      <c r="V95" s="23">
        <f>IFERROR(MMTSPS_All_Data[[#This Row],[Total units with PBRA]]/MMTSPS_All_Data[[#This Row],[Total Units]],"Err")</f>
        <v>0</v>
      </c>
      <c r="W95" s="41">
        <v>5.4054054054054057E-2</v>
      </c>
      <c r="X95" s="14">
        <v>0.29729729729729731</v>
      </c>
      <c r="Y95" s="14">
        <v>0.3783783783783784</v>
      </c>
      <c r="Z95" s="14">
        <v>0.27027027027027029</v>
      </c>
      <c r="AA95" s="25">
        <f>SUM(MMTSPS_All_Data[[#This Row],[% Units with Rent &lt; 30% AMI]:[% Units with Rent &gt; 60% AMI]])</f>
        <v>1</v>
      </c>
      <c r="AB95" s="25">
        <f>IF(MMTSPS_All_Data[[#This Row],[Rent Category Total % ]]="A","n/a",MMTSPS_All_Data[[#This Row],[% Units with Rent &lt; 30% AMI]]*0.3+MMTSPS_All_Data[[#This Row],[% Units with Rent 31-50% AMI]]*0.5+MMTSPS_All_Data[[#This Row],[% Units with Rent 51-60% AMI]]*0.6+MMTSPS_All_Data[[#This Row],[% Units with Rent &gt; 60% AMI]]*0.8)</f>
        <v>0.60810810810810811</v>
      </c>
      <c r="AC95" s="14">
        <v>1</v>
      </c>
      <c r="AD95" s="14">
        <v>0</v>
      </c>
      <c r="AE95" s="14">
        <v>0</v>
      </c>
      <c r="AF95" s="14">
        <v>0</v>
      </c>
      <c r="AG95" s="14">
        <v>0</v>
      </c>
      <c r="AH95" s="14">
        <v>0</v>
      </c>
      <c r="AI95" s="14">
        <v>0</v>
      </c>
      <c r="AJ95" s="25">
        <f>SUM(MMTSPS_All_Data[[#This Row],[ADF %]:[Dev Disabled %]])</f>
        <v>0</v>
      </c>
      <c r="AK95" s="25">
        <f>SUM(MMTSPS_All_Data[[#This Row],[Family %]:[Dev Disabled %]])</f>
        <v>1</v>
      </c>
      <c r="AL95" s="4">
        <v>6713.8378378378375</v>
      </c>
      <c r="AM95" s="42">
        <v>0.95049588709797816</v>
      </c>
      <c r="AN95" s="12">
        <v>1004.2702702702703</v>
      </c>
      <c r="AO95" s="12">
        <v>609.16216216216219</v>
      </c>
      <c r="AP95" s="12">
        <v>1723.3243243243244</v>
      </c>
      <c r="AQ95" s="12">
        <v>1367.5135135135135</v>
      </c>
      <c r="AR95" s="12">
        <v>507.02702702702703</v>
      </c>
      <c r="AS95" s="12">
        <v>350.64864864864865</v>
      </c>
      <c r="AT95" s="12">
        <v>5561.9459459459458</v>
      </c>
      <c r="AU95" s="44">
        <v>0.82843018855771866</v>
      </c>
      <c r="AV95" s="4">
        <v>1151.8918918918919</v>
      </c>
      <c r="AW95" s="6">
        <v>1</v>
      </c>
      <c r="AX95" s="12">
        <v>11013.783783783783</v>
      </c>
      <c r="AY95" s="4">
        <v>375.27027027027026</v>
      </c>
      <c r="AZ95" s="14">
        <v>1.4832086305898731</v>
      </c>
      <c r="BA95" s="12">
        <v>24932.702702702703</v>
      </c>
    </row>
    <row r="96" spans="1:53" ht="15" customHeight="1" x14ac:dyDescent="0.25">
      <c r="A96" s="46">
        <v>39</v>
      </c>
      <c r="B96" s="7" t="s">
        <v>39</v>
      </c>
      <c r="C96" s="7" t="s">
        <v>24</v>
      </c>
      <c r="D96" s="7" t="s">
        <v>48</v>
      </c>
      <c r="E96" s="3">
        <v>0</v>
      </c>
      <c r="F96" s="3">
        <v>0</v>
      </c>
      <c r="G96" s="3">
        <v>1</v>
      </c>
      <c r="H96" s="3">
        <v>0</v>
      </c>
      <c r="I96" s="3">
        <v>0</v>
      </c>
      <c r="J96" s="6">
        <v>38</v>
      </c>
      <c r="K96" s="9">
        <v>11</v>
      </c>
      <c r="L96" s="11">
        <v>5.5714285714285712</v>
      </c>
      <c r="M96" s="12">
        <v>10786</v>
      </c>
      <c r="N96" s="6">
        <v>0</v>
      </c>
      <c r="O96" s="6">
        <v>0</v>
      </c>
      <c r="P96" s="6">
        <v>14</v>
      </c>
      <c r="Q96" s="6">
        <v>19</v>
      </c>
      <c r="R96" s="6">
        <v>6</v>
      </c>
      <c r="S96" s="6">
        <v>0</v>
      </c>
      <c r="T96" s="25">
        <f>IFERROR((MMTSPS_All_Data[[#This Row],[SROs]]*0.5+MMTSPS_All_Data[[#This Row],[0 - Bedroom]]*0.75+MMTSPS_All_Data[[#This Row],[1 - Bedroom]]*1+MMTSPS_All_Data[[#This Row],[2 - Bedroom]]*2+MMTSPS_All_Data[[#This Row],[3 - Bedroom]]*3+MMTSPS_All_Data[[#This Row],[4 - Bedroom]]*4)/SUM(MMTSPS_All_Data[[#This Row],[SROs]:[4 - Bedroom]]),"err")</f>
        <v>1.7948717948717949</v>
      </c>
      <c r="U96" s="9">
        <v>39</v>
      </c>
      <c r="V96" s="23">
        <f>IFERROR(MMTSPS_All_Data[[#This Row],[Total units with PBRA]]/MMTSPS_All_Data[[#This Row],[Total Units]],"Err")</f>
        <v>1</v>
      </c>
      <c r="W96" s="41">
        <v>0</v>
      </c>
      <c r="X96" s="14">
        <v>0</v>
      </c>
      <c r="Y96" s="14">
        <v>1</v>
      </c>
      <c r="Z96" s="14">
        <v>0</v>
      </c>
      <c r="AA96" s="25">
        <f>SUM(MMTSPS_All_Data[[#This Row],[% Units with Rent &lt; 30% AMI]:[% Units with Rent &gt; 60% AMI]])</f>
        <v>1</v>
      </c>
      <c r="AB96" s="25">
        <f>IF(MMTSPS_All_Data[[#This Row],[Rent Category Total % ]]="A","n/a",MMTSPS_All_Data[[#This Row],[% Units with Rent &lt; 30% AMI]]*0.3+MMTSPS_All_Data[[#This Row],[% Units with Rent 31-50% AMI]]*0.5+MMTSPS_All_Data[[#This Row],[% Units with Rent 51-60% AMI]]*0.6+MMTSPS_All_Data[[#This Row],[% Units with Rent &gt; 60% AMI]]*0.8)</f>
        <v>0.6</v>
      </c>
      <c r="AC96" s="14">
        <v>1</v>
      </c>
      <c r="AD96" s="14">
        <v>0</v>
      </c>
      <c r="AE96" s="14">
        <v>0</v>
      </c>
      <c r="AF96" s="14">
        <v>0</v>
      </c>
      <c r="AG96" s="14">
        <v>0</v>
      </c>
      <c r="AH96" s="14">
        <v>0</v>
      </c>
      <c r="AI96" s="14">
        <v>0</v>
      </c>
      <c r="AJ96" s="25">
        <f>SUM(MMTSPS_All_Data[[#This Row],[ADF %]:[Dev Disabled %]])</f>
        <v>0</v>
      </c>
      <c r="AK96" s="25">
        <f>SUM(MMTSPS_All_Data[[#This Row],[Family %]:[Dev Disabled %]])</f>
        <v>1</v>
      </c>
      <c r="AL96" s="4">
        <v>7644.3076923076924</v>
      </c>
      <c r="AM96" s="42">
        <v>0.97079913723194122</v>
      </c>
      <c r="AN96" s="12">
        <v>1131.9743589743589</v>
      </c>
      <c r="AO96" s="12">
        <v>477.15384615384613</v>
      </c>
      <c r="AP96" s="12">
        <v>1436.3589743589744</v>
      </c>
      <c r="AQ96" s="12">
        <v>1434.3333333333333</v>
      </c>
      <c r="AR96" s="12">
        <v>933.82051282051282</v>
      </c>
      <c r="AS96" s="12">
        <v>528.51282051282055</v>
      </c>
      <c r="AT96" s="12">
        <v>5942.1538461538457</v>
      </c>
      <c r="AU96" s="44">
        <v>0.77733054258573497</v>
      </c>
      <c r="AV96" s="4">
        <v>1702.1538461538462</v>
      </c>
      <c r="AW96" s="6">
        <v>1</v>
      </c>
      <c r="AX96" s="12">
        <v>29982.897435897437</v>
      </c>
      <c r="AY96" s="4">
        <v>421.10256410256409</v>
      </c>
      <c r="AZ96" s="14">
        <v>1.3287163987910571</v>
      </c>
      <c r="BA96" s="12">
        <v>36947</v>
      </c>
    </row>
    <row r="97" spans="1:53" ht="15" customHeight="1" x14ac:dyDescent="0.25">
      <c r="A97" s="46">
        <v>33</v>
      </c>
      <c r="B97" s="7" t="s">
        <v>39</v>
      </c>
      <c r="C97" s="7" t="s">
        <v>24</v>
      </c>
      <c r="D97" s="7" t="s">
        <v>48</v>
      </c>
      <c r="E97" s="3">
        <v>0</v>
      </c>
      <c r="F97" s="3">
        <v>1</v>
      </c>
      <c r="G97" s="3">
        <v>0</v>
      </c>
      <c r="H97" s="3">
        <v>0</v>
      </c>
      <c r="I97" s="3">
        <v>0</v>
      </c>
      <c r="J97" s="6">
        <v>12</v>
      </c>
      <c r="K97" s="9">
        <v>11</v>
      </c>
      <c r="L97" s="11">
        <v>33</v>
      </c>
      <c r="M97" s="12">
        <v>7158</v>
      </c>
      <c r="N97" s="6">
        <v>0</v>
      </c>
      <c r="O97" s="6">
        <v>24</v>
      </c>
      <c r="P97" s="6">
        <v>8</v>
      </c>
      <c r="Q97" s="6">
        <v>1</v>
      </c>
      <c r="R97" s="6">
        <v>0</v>
      </c>
      <c r="S97" s="6">
        <v>0</v>
      </c>
      <c r="T97" s="25">
        <f>IFERROR((MMTSPS_All_Data[[#This Row],[SROs]]*0.5+MMTSPS_All_Data[[#This Row],[0 - Bedroom]]*0.75+MMTSPS_All_Data[[#This Row],[1 - Bedroom]]*1+MMTSPS_All_Data[[#This Row],[2 - Bedroom]]*2+MMTSPS_All_Data[[#This Row],[3 - Bedroom]]*3+MMTSPS_All_Data[[#This Row],[4 - Bedroom]]*4)/SUM(MMTSPS_All_Data[[#This Row],[SROs]:[4 - Bedroom]]),"err")</f>
        <v>0.84848484848484851</v>
      </c>
      <c r="U97" s="9">
        <v>0</v>
      </c>
      <c r="V97" s="23">
        <f>IFERROR(MMTSPS_All_Data[[#This Row],[Total units with PBRA]]/MMTSPS_All_Data[[#This Row],[Total Units]],"Err")</f>
        <v>0</v>
      </c>
      <c r="W97" s="41">
        <v>6.0606060606060608E-2</v>
      </c>
      <c r="X97" s="14">
        <v>0.36363636363636365</v>
      </c>
      <c r="Y97" s="14">
        <v>0.48484848484848486</v>
      </c>
      <c r="Z97" s="14">
        <v>9.0909090909090912E-2</v>
      </c>
      <c r="AA97" s="25">
        <f>SUM(MMTSPS_All_Data[[#This Row],[% Units with Rent &lt; 30% AMI]:[% Units with Rent &gt; 60% AMI]])</f>
        <v>1</v>
      </c>
      <c r="AB97" s="25">
        <f>IF(MMTSPS_All_Data[[#This Row],[Rent Category Total % ]]="A","n/a",MMTSPS_All_Data[[#This Row],[% Units with Rent &lt; 30% AMI]]*0.3+MMTSPS_All_Data[[#This Row],[% Units with Rent 31-50% AMI]]*0.5+MMTSPS_All_Data[[#This Row],[% Units with Rent 51-60% AMI]]*0.6+MMTSPS_All_Data[[#This Row],[% Units with Rent &gt; 60% AMI]]*0.8)</f>
        <v>0.5636363636363636</v>
      </c>
      <c r="AC97" s="14">
        <v>1</v>
      </c>
      <c r="AD97" s="14">
        <v>0</v>
      </c>
      <c r="AE97" s="14">
        <v>0</v>
      </c>
      <c r="AF97" s="14">
        <v>0</v>
      </c>
      <c r="AG97" s="14">
        <v>0</v>
      </c>
      <c r="AH97" s="14">
        <v>0</v>
      </c>
      <c r="AI97" s="14">
        <v>0</v>
      </c>
      <c r="AJ97" s="25">
        <f>SUM(MMTSPS_All_Data[[#This Row],[ADF %]:[Dev Disabled %]])</f>
        <v>0</v>
      </c>
      <c r="AK97" s="25">
        <f>SUM(MMTSPS_All_Data[[#This Row],[Family %]:[Dev Disabled %]])</f>
        <v>1</v>
      </c>
      <c r="AL97" s="4">
        <v>6025.121212121212</v>
      </c>
      <c r="AM97" s="42">
        <v>0.93891380221551279</v>
      </c>
      <c r="AN97" s="12">
        <v>921.030303030303</v>
      </c>
      <c r="AO97" s="12">
        <v>593.27272727272725</v>
      </c>
      <c r="AP97" s="12">
        <v>989.5454545454545</v>
      </c>
      <c r="AQ97" s="12">
        <v>619.5151515151515</v>
      </c>
      <c r="AR97" s="12">
        <v>560.39393939393938</v>
      </c>
      <c r="AS97" s="12">
        <v>545.93939393939399</v>
      </c>
      <c r="AT97" s="12">
        <v>4229.69696969697</v>
      </c>
      <c r="AU97" s="44">
        <v>0.70201027013162065</v>
      </c>
      <c r="AV97" s="4">
        <v>1795.4242424242425</v>
      </c>
      <c r="AW97" s="6">
        <v>1</v>
      </c>
      <c r="AX97" s="12">
        <v>8487.878787878788</v>
      </c>
      <c r="AY97" s="4">
        <v>1312.8181818181818</v>
      </c>
      <c r="AZ97" s="14">
        <v>3.7202687429360792</v>
      </c>
      <c r="BA97" s="12">
        <v>35283.818181818184</v>
      </c>
    </row>
    <row r="98" spans="1:53" ht="15" customHeight="1" x14ac:dyDescent="0.25">
      <c r="A98" s="46">
        <v>53</v>
      </c>
      <c r="B98" s="7" t="s">
        <v>13</v>
      </c>
      <c r="C98" s="7" t="s">
        <v>24</v>
      </c>
      <c r="D98" s="7" t="s">
        <v>48</v>
      </c>
      <c r="E98" s="3">
        <v>0</v>
      </c>
      <c r="F98" s="3">
        <v>0</v>
      </c>
      <c r="G98" s="3">
        <v>1</v>
      </c>
      <c r="H98" s="3">
        <v>0</v>
      </c>
      <c r="I98" s="3">
        <v>0</v>
      </c>
      <c r="J98" s="6">
        <v>9</v>
      </c>
      <c r="K98" s="9">
        <v>8</v>
      </c>
      <c r="L98" s="11">
        <v>6.625</v>
      </c>
      <c r="M98" s="12">
        <v>9683</v>
      </c>
      <c r="N98" s="6">
        <v>0</v>
      </c>
      <c r="O98" s="6">
        <v>0</v>
      </c>
      <c r="P98" s="6">
        <v>48</v>
      </c>
      <c r="Q98" s="6">
        <v>5</v>
      </c>
      <c r="R98" s="6">
        <v>0</v>
      </c>
      <c r="S98" s="6">
        <v>0</v>
      </c>
      <c r="T98" s="25">
        <f>IFERROR((MMTSPS_All_Data[[#This Row],[SROs]]*0.5+MMTSPS_All_Data[[#This Row],[0 - Bedroom]]*0.75+MMTSPS_All_Data[[#This Row],[1 - Bedroom]]*1+MMTSPS_All_Data[[#This Row],[2 - Bedroom]]*2+MMTSPS_All_Data[[#This Row],[3 - Bedroom]]*3+MMTSPS_All_Data[[#This Row],[4 - Bedroom]]*4)/SUM(MMTSPS_All_Data[[#This Row],[SROs]:[4 - Bedroom]]),"err")</f>
        <v>1.0943396226415094</v>
      </c>
      <c r="U98" s="9">
        <v>52</v>
      </c>
      <c r="V98" s="23">
        <f>IFERROR(MMTSPS_All_Data[[#This Row],[Total units with PBRA]]/MMTSPS_All_Data[[#This Row],[Total Units]],"Err")</f>
        <v>0.98113207547169812</v>
      </c>
      <c r="W98" s="41">
        <v>0</v>
      </c>
      <c r="X98" s="14">
        <v>0</v>
      </c>
      <c r="Y98" s="14">
        <v>0.96226415094339623</v>
      </c>
      <c r="Z98" s="14">
        <v>3.7735849056603772E-2</v>
      </c>
      <c r="AA98" s="25">
        <f>SUM(MMTSPS_All_Data[[#This Row],[% Units with Rent &lt; 30% AMI]:[% Units with Rent &gt; 60% AMI]])</f>
        <v>1</v>
      </c>
      <c r="AB98" s="25">
        <f>IF(MMTSPS_All_Data[[#This Row],[Rent Category Total % ]]="A","n/a",MMTSPS_All_Data[[#This Row],[% Units with Rent &lt; 30% AMI]]*0.3+MMTSPS_All_Data[[#This Row],[% Units with Rent 31-50% AMI]]*0.5+MMTSPS_All_Data[[#This Row],[% Units with Rent 51-60% AMI]]*0.6+MMTSPS_All_Data[[#This Row],[% Units with Rent &gt; 60% AMI]]*0.8)</f>
        <v>0.60754716981132073</v>
      </c>
      <c r="AC98" s="14">
        <v>0</v>
      </c>
      <c r="AD98" s="14">
        <v>1</v>
      </c>
      <c r="AE98" s="14">
        <v>0</v>
      </c>
      <c r="AF98" s="14">
        <v>0</v>
      </c>
      <c r="AG98" s="14">
        <v>0</v>
      </c>
      <c r="AH98" s="14">
        <v>0</v>
      </c>
      <c r="AI98" s="14">
        <v>0</v>
      </c>
      <c r="AJ98" s="25">
        <f>SUM(MMTSPS_All_Data[[#This Row],[ADF %]:[Dev Disabled %]])</f>
        <v>0</v>
      </c>
      <c r="AK98" s="25">
        <f>SUM(MMTSPS_All_Data[[#This Row],[Family %]:[Dev Disabled %]])</f>
        <v>1</v>
      </c>
      <c r="AL98" s="4">
        <v>5461.2452830188677</v>
      </c>
      <c r="AM98" s="42">
        <v>0.99342373500920889</v>
      </c>
      <c r="AN98" s="12">
        <v>1155.7924528301887</v>
      </c>
      <c r="AO98" s="12">
        <v>341.32075471698113</v>
      </c>
      <c r="AP98" s="12">
        <v>825.90566037735846</v>
      </c>
      <c r="AQ98" s="12">
        <v>1168.6792452830189</v>
      </c>
      <c r="AR98" s="12">
        <v>376.54716981132077</v>
      </c>
      <c r="AS98" s="12">
        <v>134.52830188679246</v>
      </c>
      <c r="AT98" s="12">
        <v>4002.7735849056603</v>
      </c>
      <c r="AU98" s="44">
        <v>0.73294155041009379</v>
      </c>
      <c r="AV98" s="4">
        <v>1458.4716981132076</v>
      </c>
      <c r="AW98" s="6">
        <v>1</v>
      </c>
      <c r="AX98" s="12">
        <v>26680.471698113208</v>
      </c>
      <c r="AY98" s="4">
        <v>240.84905660377359</v>
      </c>
      <c r="AZ98" s="14">
        <v>1.1978027086497041</v>
      </c>
      <c r="BA98" s="12">
        <v>31990.471698113208</v>
      </c>
    </row>
    <row r="99" spans="1:53" ht="15" customHeight="1" x14ac:dyDescent="0.25">
      <c r="A99" s="46">
        <v>20</v>
      </c>
      <c r="B99" s="7" t="s">
        <v>37</v>
      </c>
      <c r="C99" s="7" t="s">
        <v>24</v>
      </c>
      <c r="D99" s="7" t="s">
        <v>48</v>
      </c>
      <c r="E99" s="3">
        <v>0</v>
      </c>
      <c r="F99" s="3">
        <v>1</v>
      </c>
      <c r="G99" s="3">
        <v>0</v>
      </c>
      <c r="H99" s="3">
        <v>0</v>
      </c>
      <c r="I99" s="3">
        <v>0</v>
      </c>
      <c r="J99" s="6">
        <v>19</v>
      </c>
      <c r="K99" s="9">
        <v>18</v>
      </c>
      <c r="L99" s="11">
        <v>2.5</v>
      </c>
      <c r="M99" s="12">
        <v>18827</v>
      </c>
      <c r="N99" s="6">
        <v>0</v>
      </c>
      <c r="O99" s="6">
        <v>0</v>
      </c>
      <c r="P99" s="6">
        <v>0</v>
      </c>
      <c r="Q99" s="6">
        <v>12</v>
      </c>
      <c r="R99" s="6">
        <v>8</v>
      </c>
      <c r="S99" s="6">
        <v>0</v>
      </c>
      <c r="T99" s="25">
        <f>IFERROR((MMTSPS_All_Data[[#This Row],[SROs]]*0.5+MMTSPS_All_Data[[#This Row],[0 - Bedroom]]*0.75+MMTSPS_All_Data[[#This Row],[1 - Bedroom]]*1+MMTSPS_All_Data[[#This Row],[2 - Bedroom]]*2+MMTSPS_All_Data[[#This Row],[3 - Bedroom]]*3+MMTSPS_All_Data[[#This Row],[4 - Bedroom]]*4)/SUM(MMTSPS_All_Data[[#This Row],[SROs]:[4 - Bedroom]]),"err")</f>
        <v>2.4</v>
      </c>
      <c r="U99" s="9">
        <v>0</v>
      </c>
      <c r="V99" s="23">
        <f>IFERROR(MMTSPS_All_Data[[#This Row],[Total units with PBRA]]/MMTSPS_All_Data[[#This Row],[Total Units]],"Err")</f>
        <v>0</v>
      </c>
      <c r="W99" s="41">
        <v>0</v>
      </c>
      <c r="X99" s="14">
        <v>0</v>
      </c>
      <c r="Y99" s="14">
        <v>0.5</v>
      </c>
      <c r="Z99" s="14">
        <v>0.5</v>
      </c>
      <c r="AA99" s="25">
        <f>SUM(MMTSPS_All_Data[[#This Row],[% Units with Rent &lt; 30% AMI]:[% Units with Rent &gt; 60% AMI]])</f>
        <v>1</v>
      </c>
      <c r="AB99" s="25">
        <f>IF(MMTSPS_All_Data[[#This Row],[Rent Category Total % ]]="A","n/a",MMTSPS_All_Data[[#This Row],[% Units with Rent &lt; 30% AMI]]*0.3+MMTSPS_All_Data[[#This Row],[% Units with Rent 31-50% AMI]]*0.5+MMTSPS_All_Data[[#This Row],[% Units with Rent 51-60% AMI]]*0.6+MMTSPS_All_Data[[#This Row],[% Units with Rent &gt; 60% AMI]]*0.8)</f>
        <v>0.7</v>
      </c>
      <c r="AC99" s="14">
        <v>1</v>
      </c>
      <c r="AD99" s="14">
        <v>0</v>
      </c>
      <c r="AE99" s="14">
        <v>0</v>
      </c>
      <c r="AF99" s="14">
        <v>0</v>
      </c>
      <c r="AG99" s="14">
        <v>0</v>
      </c>
      <c r="AH99" s="14">
        <v>0</v>
      </c>
      <c r="AI99" s="14">
        <v>0</v>
      </c>
      <c r="AJ99" s="25">
        <f>SUM(MMTSPS_All_Data[[#This Row],[ADF %]:[Dev Disabled %]])</f>
        <v>0</v>
      </c>
      <c r="AK99" s="25">
        <f>SUM(MMTSPS_All_Data[[#This Row],[Family %]:[Dev Disabled %]])</f>
        <v>1</v>
      </c>
      <c r="AL99" s="4">
        <v>8327.1869999999999</v>
      </c>
      <c r="AM99" s="42">
        <v>0.942048857178861</v>
      </c>
      <c r="AN99" s="12">
        <v>1290.7384999999999</v>
      </c>
      <c r="AO99" s="12">
        <v>1098.7904999999998</v>
      </c>
      <c r="AP99" s="12">
        <v>1390.856</v>
      </c>
      <c r="AQ99" s="12">
        <v>1939.1515000000006</v>
      </c>
      <c r="AR99" s="12">
        <v>458.34199999999998</v>
      </c>
      <c r="AS99" s="12">
        <v>2136</v>
      </c>
      <c r="AT99" s="12">
        <v>8313.8785000000007</v>
      </c>
      <c r="AU99" s="44">
        <v>0.99840180123251721</v>
      </c>
      <c r="AV99" s="4">
        <v>13.308499999999185</v>
      </c>
      <c r="AW99" s="6">
        <v>1</v>
      </c>
      <c r="AX99" s="12">
        <v>14424.25</v>
      </c>
      <c r="AY99" s="4">
        <v>-1134.9915000000008</v>
      </c>
      <c r="AZ99" s="14">
        <v>1.1589741356787586E-2</v>
      </c>
      <c r="BA99" s="12">
        <v>19424.25</v>
      </c>
    </row>
    <row r="100" spans="1:53" ht="15" customHeight="1" x14ac:dyDescent="0.25">
      <c r="A100" s="46">
        <v>4</v>
      </c>
      <c r="B100" s="7" t="s">
        <v>39</v>
      </c>
      <c r="C100" s="7" t="s">
        <v>24</v>
      </c>
      <c r="D100" s="7" t="s">
        <v>48</v>
      </c>
      <c r="E100" s="3">
        <v>0</v>
      </c>
      <c r="F100" s="3">
        <v>0</v>
      </c>
      <c r="G100" s="3">
        <v>0</v>
      </c>
      <c r="H100" s="3">
        <v>0</v>
      </c>
      <c r="I100" s="3">
        <v>0</v>
      </c>
      <c r="J100" s="6">
        <v>47</v>
      </c>
      <c r="K100" s="9">
        <v>13</v>
      </c>
      <c r="L100" s="11">
        <v>4</v>
      </c>
      <c r="M100" s="12">
        <v>9699</v>
      </c>
      <c r="N100" s="6">
        <v>0</v>
      </c>
      <c r="O100" s="6">
        <v>0</v>
      </c>
      <c r="P100" s="6">
        <v>4</v>
      </c>
      <c r="Q100" s="6">
        <v>0</v>
      </c>
      <c r="R100" s="6">
        <v>0</v>
      </c>
      <c r="S100" s="6">
        <v>0</v>
      </c>
      <c r="T100" s="25">
        <f>IFERROR((MMTSPS_All_Data[[#This Row],[SROs]]*0.5+MMTSPS_All_Data[[#This Row],[0 - Bedroom]]*0.75+MMTSPS_All_Data[[#This Row],[1 - Bedroom]]*1+MMTSPS_All_Data[[#This Row],[2 - Bedroom]]*2+MMTSPS_All_Data[[#This Row],[3 - Bedroom]]*3+MMTSPS_All_Data[[#This Row],[4 - Bedroom]]*4)/SUM(MMTSPS_All_Data[[#This Row],[SROs]:[4 - Bedroom]]),"err")</f>
        <v>1</v>
      </c>
      <c r="U100" s="9">
        <v>0</v>
      </c>
      <c r="V100" s="23">
        <f>IFERROR(MMTSPS_All_Data[[#This Row],[Total units with PBRA]]/MMTSPS_All_Data[[#This Row],[Total Units]],"Err")</f>
        <v>0</v>
      </c>
      <c r="W100" s="41">
        <v>0</v>
      </c>
      <c r="X100" s="14">
        <v>0</v>
      </c>
      <c r="Y100" s="14">
        <v>1</v>
      </c>
      <c r="Z100" s="14">
        <v>0</v>
      </c>
      <c r="AA100" s="25">
        <f>SUM(MMTSPS_All_Data[[#This Row],[% Units with Rent &lt; 30% AMI]:[% Units with Rent &gt; 60% AMI]])</f>
        <v>1</v>
      </c>
      <c r="AB100" s="25">
        <f>IF(MMTSPS_All_Data[[#This Row],[Rent Category Total % ]]="A","n/a",MMTSPS_All_Data[[#This Row],[% Units with Rent &lt; 30% AMI]]*0.3+MMTSPS_All_Data[[#This Row],[% Units with Rent 31-50% AMI]]*0.5+MMTSPS_All_Data[[#This Row],[% Units with Rent 51-60% AMI]]*0.6+MMTSPS_All_Data[[#This Row],[% Units with Rent &gt; 60% AMI]]*0.8)</f>
        <v>0.6</v>
      </c>
      <c r="AC100" s="14">
        <v>1</v>
      </c>
      <c r="AD100" s="14">
        <v>0</v>
      </c>
      <c r="AE100" s="14">
        <v>0</v>
      </c>
      <c r="AF100" s="14">
        <v>0</v>
      </c>
      <c r="AG100" s="14">
        <v>0</v>
      </c>
      <c r="AH100" s="14">
        <v>0</v>
      </c>
      <c r="AI100" s="14">
        <v>0</v>
      </c>
      <c r="AJ100" s="25">
        <f>SUM(MMTSPS_All_Data[[#This Row],[ADF %]:[Dev Disabled %]])</f>
        <v>0</v>
      </c>
      <c r="AK100" s="25">
        <f>SUM(MMTSPS_All_Data[[#This Row],[Family %]:[Dev Disabled %]])</f>
        <v>1</v>
      </c>
      <c r="AL100" s="4">
        <v>5325.4625000000005</v>
      </c>
      <c r="AM100" s="42">
        <v>0.97038237170722819</v>
      </c>
      <c r="AN100" s="12">
        <v>1154.7550000000001</v>
      </c>
      <c r="AO100" s="12">
        <v>316.20000000000005</v>
      </c>
      <c r="AP100" s="12">
        <v>641.09249999999997</v>
      </c>
      <c r="AQ100" s="12">
        <v>1235.0899999999999</v>
      </c>
      <c r="AR100" s="12">
        <v>168.46</v>
      </c>
      <c r="AS100" s="12">
        <v>562.50000000000045</v>
      </c>
      <c r="AT100" s="12">
        <v>4078.0975000000003</v>
      </c>
      <c r="AU100" s="44">
        <v>0.76577339526848609</v>
      </c>
      <c r="AV100" s="4">
        <v>1247.3650000000002</v>
      </c>
      <c r="AW100" s="6">
        <v>0</v>
      </c>
      <c r="AX100" s="12" t="s">
        <v>11</v>
      </c>
      <c r="AY100" s="4">
        <v>1247.3650000000002</v>
      </c>
      <c r="AZ100" s="14" t="s">
        <v>11</v>
      </c>
      <c r="BA100" s="12" t="s">
        <v>11</v>
      </c>
    </row>
    <row r="101" spans="1:53" ht="15" customHeight="1" x14ac:dyDescent="0.25">
      <c r="A101" s="46">
        <v>11</v>
      </c>
      <c r="B101" s="7" t="s">
        <v>37</v>
      </c>
      <c r="C101" s="7" t="s">
        <v>24</v>
      </c>
      <c r="D101" s="7" t="s">
        <v>48</v>
      </c>
      <c r="E101" s="3">
        <v>0</v>
      </c>
      <c r="F101" s="3">
        <v>0</v>
      </c>
      <c r="G101" s="3">
        <v>0</v>
      </c>
      <c r="H101" s="3">
        <v>0</v>
      </c>
      <c r="I101" s="3">
        <v>1</v>
      </c>
      <c r="J101" s="6">
        <v>7</v>
      </c>
      <c r="K101" s="9">
        <v>6</v>
      </c>
      <c r="L101" s="11">
        <v>3.6666666666666665</v>
      </c>
      <c r="M101" s="12">
        <v>5414.181818181818</v>
      </c>
      <c r="N101" s="6">
        <v>0</v>
      </c>
      <c r="O101" s="6">
        <v>8</v>
      </c>
      <c r="P101" s="6">
        <v>3</v>
      </c>
      <c r="Q101" s="6">
        <v>0</v>
      </c>
      <c r="R101" s="6">
        <v>0</v>
      </c>
      <c r="S101" s="6">
        <v>0</v>
      </c>
      <c r="T101" s="25">
        <f>IFERROR((MMTSPS_All_Data[[#This Row],[SROs]]*0.5+MMTSPS_All_Data[[#This Row],[0 - Bedroom]]*0.75+MMTSPS_All_Data[[#This Row],[1 - Bedroom]]*1+MMTSPS_All_Data[[#This Row],[2 - Bedroom]]*2+MMTSPS_All_Data[[#This Row],[3 - Bedroom]]*3+MMTSPS_All_Data[[#This Row],[4 - Bedroom]]*4)/SUM(MMTSPS_All_Data[[#This Row],[SROs]:[4 - Bedroom]]),"err")</f>
        <v>0.81818181818181823</v>
      </c>
      <c r="U101" s="9">
        <v>0</v>
      </c>
      <c r="V101" s="23">
        <f>IFERROR(MMTSPS_All_Data[[#This Row],[Total units with PBRA]]/MMTSPS_All_Data[[#This Row],[Total Units]],"Err")</f>
        <v>0</v>
      </c>
      <c r="W101" s="41">
        <v>0</v>
      </c>
      <c r="X101" s="14">
        <v>0</v>
      </c>
      <c r="Y101" s="14">
        <v>0.81818181818181823</v>
      </c>
      <c r="Z101" s="14">
        <v>0.18181818181818182</v>
      </c>
      <c r="AA101" s="25">
        <f>SUM(MMTSPS_All_Data[[#This Row],[% Units with Rent &lt; 30% AMI]:[% Units with Rent &gt; 60% AMI]])</f>
        <v>1</v>
      </c>
      <c r="AB101" s="25">
        <f>IF(MMTSPS_All_Data[[#This Row],[Rent Category Total % ]]="A","n/a",MMTSPS_All_Data[[#This Row],[% Units with Rent &lt; 30% AMI]]*0.3+MMTSPS_All_Data[[#This Row],[% Units with Rent 31-50% AMI]]*0.5+MMTSPS_All_Data[[#This Row],[% Units with Rent 51-60% AMI]]*0.6+MMTSPS_All_Data[[#This Row],[% Units with Rent &gt; 60% AMI]]*0.8)</f>
        <v>0.63636363636363635</v>
      </c>
      <c r="AC101" s="14">
        <v>0</v>
      </c>
      <c r="AD101" s="14">
        <v>0</v>
      </c>
      <c r="AE101" s="14">
        <v>0</v>
      </c>
      <c r="AF101" s="14">
        <v>0</v>
      </c>
      <c r="AG101" s="14">
        <v>0</v>
      </c>
      <c r="AH101" s="14">
        <v>0</v>
      </c>
      <c r="AI101" s="14">
        <v>1</v>
      </c>
      <c r="AJ101" s="25">
        <f>SUM(MMTSPS_All_Data[[#This Row],[ADF %]:[Dev Disabled %]])</f>
        <v>1</v>
      </c>
      <c r="AK101" s="25">
        <f>SUM(MMTSPS_All_Data[[#This Row],[Family %]:[Dev Disabled %]])</f>
        <v>1</v>
      </c>
      <c r="AL101" s="4">
        <v>5967.386363636364</v>
      </c>
      <c r="AM101" s="42">
        <v>0.97827380114214191</v>
      </c>
      <c r="AN101" s="12">
        <v>716.44636363636357</v>
      </c>
      <c r="AO101" s="12">
        <v>554.39454545454532</v>
      </c>
      <c r="AP101" s="12">
        <v>1287.4736363636364</v>
      </c>
      <c r="AQ101" s="12">
        <v>1383.0990909090913</v>
      </c>
      <c r="AR101" s="12">
        <v>576.09818181818184</v>
      </c>
      <c r="AS101" s="12">
        <v>681.81818181818187</v>
      </c>
      <c r="AT101" s="12">
        <v>5199.3300000000008</v>
      </c>
      <c r="AU101" s="44">
        <v>0.87129099461085835</v>
      </c>
      <c r="AV101" s="4">
        <v>768.05636363636324</v>
      </c>
      <c r="AW101" s="6">
        <v>0</v>
      </c>
      <c r="AX101" s="12" t="s">
        <v>11</v>
      </c>
      <c r="AY101" s="4">
        <v>768.05636363636324</v>
      </c>
      <c r="AZ101" s="14" t="s">
        <v>11</v>
      </c>
      <c r="BA101" s="12" t="s">
        <v>11</v>
      </c>
    </row>
    <row r="102" spans="1:53" ht="15" customHeight="1" x14ac:dyDescent="0.25">
      <c r="A102" s="46">
        <v>26</v>
      </c>
      <c r="B102" s="7" t="s">
        <v>37</v>
      </c>
      <c r="C102" s="7" t="s">
        <v>24</v>
      </c>
      <c r="D102" s="7" t="s">
        <v>48</v>
      </c>
      <c r="E102" s="3">
        <v>0</v>
      </c>
      <c r="F102" s="3">
        <v>1</v>
      </c>
      <c r="G102" s="3">
        <v>0</v>
      </c>
      <c r="H102" s="3">
        <v>0</v>
      </c>
      <c r="I102" s="3">
        <v>0</v>
      </c>
      <c r="J102" s="6">
        <v>23</v>
      </c>
      <c r="K102" s="9">
        <v>22</v>
      </c>
      <c r="L102" s="11">
        <v>6.5</v>
      </c>
      <c r="M102" s="12">
        <v>11933.153846153846</v>
      </c>
      <c r="N102" s="6">
        <v>0</v>
      </c>
      <c r="O102" s="6">
        <v>0</v>
      </c>
      <c r="P102" s="6">
        <v>0</v>
      </c>
      <c r="Q102" s="6">
        <v>13</v>
      </c>
      <c r="R102" s="6">
        <v>13</v>
      </c>
      <c r="S102" s="6">
        <v>0</v>
      </c>
      <c r="T102" s="25">
        <f>IFERROR((MMTSPS_All_Data[[#This Row],[SROs]]*0.5+MMTSPS_All_Data[[#This Row],[0 - Bedroom]]*0.75+MMTSPS_All_Data[[#This Row],[1 - Bedroom]]*1+MMTSPS_All_Data[[#This Row],[2 - Bedroom]]*2+MMTSPS_All_Data[[#This Row],[3 - Bedroom]]*3+MMTSPS_All_Data[[#This Row],[4 - Bedroom]]*4)/SUM(MMTSPS_All_Data[[#This Row],[SROs]:[4 - Bedroom]]),"err")</f>
        <v>2.5</v>
      </c>
      <c r="U102" s="9">
        <v>0</v>
      </c>
      <c r="V102" s="23">
        <f>IFERROR(MMTSPS_All_Data[[#This Row],[Total units with PBRA]]/MMTSPS_All_Data[[#This Row],[Total Units]],"Err")</f>
        <v>0</v>
      </c>
      <c r="W102" s="41">
        <v>0</v>
      </c>
      <c r="X102" s="14">
        <v>0.23076923076923078</v>
      </c>
      <c r="Y102" s="14">
        <v>0.38461538461538464</v>
      </c>
      <c r="Z102" s="14">
        <v>0.38461538461538464</v>
      </c>
      <c r="AA102" s="25">
        <f>SUM(MMTSPS_All_Data[[#This Row],[% Units with Rent &lt; 30% AMI]:[% Units with Rent &gt; 60% AMI]])</f>
        <v>1</v>
      </c>
      <c r="AB102" s="25">
        <f>IF(MMTSPS_All_Data[[#This Row],[Rent Category Total % ]]="A","n/a",MMTSPS_All_Data[[#This Row],[% Units with Rent &lt; 30% AMI]]*0.3+MMTSPS_All_Data[[#This Row],[% Units with Rent 31-50% AMI]]*0.5+MMTSPS_All_Data[[#This Row],[% Units with Rent 51-60% AMI]]*0.6+MMTSPS_All_Data[[#This Row],[% Units with Rent &gt; 60% AMI]]*0.8)</f>
        <v>0.65384615384615385</v>
      </c>
      <c r="AC102" s="14">
        <v>1</v>
      </c>
      <c r="AD102" s="14">
        <v>0</v>
      </c>
      <c r="AE102" s="14">
        <v>0</v>
      </c>
      <c r="AF102" s="14">
        <v>0</v>
      </c>
      <c r="AG102" s="14">
        <v>0</v>
      </c>
      <c r="AH102" s="14">
        <v>0</v>
      </c>
      <c r="AI102" s="14">
        <v>0</v>
      </c>
      <c r="AJ102" s="25">
        <f>SUM(MMTSPS_All_Data[[#This Row],[ADF %]:[Dev Disabled %]])</f>
        <v>0</v>
      </c>
      <c r="AK102" s="25">
        <f>SUM(MMTSPS_All_Data[[#This Row],[Family %]:[Dev Disabled %]])</f>
        <v>1</v>
      </c>
      <c r="AL102" s="4">
        <v>8992.9830769230775</v>
      </c>
      <c r="AM102" s="42">
        <v>0.95444093001615049</v>
      </c>
      <c r="AN102" s="12">
        <v>1288.1319230769232</v>
      </c>
      <c r="AO102" s="12">
        <v>617.91884615384618</v>
      </c>
      <c r="AP102" s="12">
        <v>844.81692307692299</v>
      </c>
      <c r="AQ102" s="12">
        <v>1906.4753846153849</v>
      </c>
      <c r="AR102" s="12">
        <v>222.91269230769228</v>
      </c>
      <c r="AS102" s="12">
        <v>127.89769230769217</v>
      </c>
      <c r="AT102" s="12">
        <v>5008.1534615384617</v>
      </c>
      <c r="AU102" s="44">
        <v>0.55689568396830413</v>
      </c>
      <c r="AV102" s="4">
        <v>3984.8296153846163</v>
      </c>
      <c r="AW102" s="6">
        <v>1</v>
      </c>
      <c r="AX102" s="12">
        <v>27912.115384615383</v>
      </c>
      <c r="AY102" s="4">
        <v>2705.8296153846163</v>
      </c>
      <c r="AZ102" s="14">
        <v>3.1155821856017329</v>
      </c>
      <c r="BA102" s="12">
        <v>27912.115384615383</v>
      </c>
    </row>
    <row r="103" spans="1:53" ht="15" customHeight="1" x14ac:dyDescent="0.25">
      <c r="A103" s="46">
        <v>40</v>
      </c>
      <c r="B103" s="7" t="s">
        <v>37</v>
      </c>
      <c r="C103" s="7" t="s">
        <v>24</v>
      </c>
      <c r="D103" s="7" t="s">
        <v>48</v>
      </c>
      <c r="E103" s="3">
        <v>0</v>
      </c>
      <c r="F103" s="3">
        <v>1</v>
      </c>
      <c r="G103" s="3">
        <v>0</v>
      </c>
      <c r="H103" s="3">
        <v>0</v>
      </c>
      <c r="I103" s="3">
        <v>0</v>
      </c>
      <c r="J103" s="6">
        <v>17</v>
      </c>
      <c r="K103" s="9">
        <v>16</v>
      </c>
      <c r="L103" s="11">
        <v>4</v>
      </c>
      <c r="M103" s="12">
        <v>11920</v>
      </c>
      <c r="N103" s="6">
        <v>0</v>
      </c>
      <c r="O103" s="6">
        <v>0</v>
      </c>
      <c r="P103" s="6">
        <v>6</v>
      </c>
      <c r="Q103" s="6">
        <v>18</v>
      </c>
      <c r="R103" s="6">
        <v>16</v>
      </c>
      <c r="S103" s="6">
        <v>0</v>
      </c>
      <c r="T103" s="25">
        <f>IFERROR((MMTSPS_All_Data[[#This Row],[SROs]]*0.5+MMTSPS_All_Data[[#This Row],[0 - Bedroom]]*0.75+MMTSPS_All_Data[[#This Row],[1 - Bedroom]]*1+MMTSPS_All_Data[[#This Row],[2 - Bedroom]]*2+MMTSPS_All_Data[[#This Row],[3 - Bedroom]]*3+MMTSPS_All_Data[[#This Row],[4 - Bedroom]]*4)/SUM(MMTSPS_All_Data[[#This Row],[SROs]:[4 - Bedroom]]),"err")</f>
        <v>2.25</v>
      </c>
      <c r="U103" s="9">
        <v>0</v>
      </c>
      <c r="V103" s="23">
        <f>IFERROR(MMTSPS_All_Data[[#This Row],[Total units with PBRA]]/MMTSPS_All_Data[[#This Row],[Total Units]],"Err")</f>
        <v>0</v>
      </c>
      <c r="W103" s="41">
        <v>0</v>
      </c>
      <c r="X103" s="14">
        <v>0.15</v>
      </c>
      <c r="Y103" s="14">
        <v>0.6</v>
      </c>
      <c r="Z103" s="14">
        <v>0.25</v>
      </c>
      <c r="AA103" s="25">
        <f>SUM(MMTSPS_All_Data[[#This Row],[% Units with Rent &lt; 30% AMI]:[% Units with Rent &gt; 60% AMI]])</f>
        <v>1</v>
      </c>
      <c r="AB103" s="25">
        <f>IF(MMTSPS_All_Data[[#This Row],[Rent Category Total % ]]="A","n/a",MMTSPS_All_Data[[#This Row],[% Units with Rent &lt; 30% AMI]]*0.3+MMTSPS_All_Data[[#This Row],[% Units with Rent 31-50% AMI]]*0.5+MMTSPS_All_Data[[#This Row],[% Units with Rent 51-60% AMI]]*0.6+MMTSPS_All_Data[[#This Row],[% Units with Rent &gt; 60% AMI]]*0.8)</f>
        <v>0.63500000000000001</v>
      </c>
      <c r="AC103" s="14">
        <v>1</v>
      </c>
      <c r="AD103" s="14">
        <v>0</v>
      </c>
      <c r="AE103" s="14">
        <v>0</v>
      </c>
      <c r="AF103" s="14">
        <v>0</v>
      </c>
      <c r="AG103" s="14">
        <v>0</v>
      </c>
      <c r="AH103" s="14">
        <v>0</v>
      </c>
      <c r="AI103" s="14">
        <v>0</v>
      </c>
      <c r="AJ103" s="25">
        <f>SUM(MMTSPS_All_Data[[#This Row],[ADF %]:[Dev Disabled %]])</f>
        <v>0</v>
      </c>
      <c r="AK103" s="25">
        <f>SUM(MMTSPS_All_Data[[#This Row],[Family %]:[Dev Disabled %]])</f>
        <v>1</v>
      </c>
      <c r="AL103" s="4">
        <v>5870.4250000000002</v>
      </c>
      <c r="AM103" s="42">
        <v>0.86069815295077379</v>
      </c>
      <c r="AN103" s="12">
        <v>1172.0999999999999</v>
      </c>
      <c r="AO103" s="12">
        <v>738.72500000000002</v>
      </c>
      <c r="AP103" s="12">
        <v>1014.7</v>
      </c>
      <c r="AQ103" s="12">
        <v>1552.5250000000001</v>
      </c>
      <c r="AR103" s="12">
        <v>418.07499999999999</v>
      </c>
      <c r="AS103" s="12">
        <v>374.75</v>
      </c>
      <c r="AT103" s="12">
        <v>5270.875</v>
      </c>
      <c r="AU103" s="44">
        <v>0.8978694046853507</v>
      </c>
      <c r="AV103" s="4">
        <v>599.54999999999995</v>
      </c>
      <c r="AW103" s="6">
        <v>1</v>
      </c>
      <c r="AX103" s="12">
        <v>10031.6</v>
      </c>
      <c r="AY103" s="4">
        <v>-228.95</v>
      </c>
      <c r="AZ103" s="14">
        <v>0.72365721182860587</v>
      </c>
      <c r="BA103" s="12">
        <v>17906.599999999999</v>
      </c>
    </row>
    <row r="104" spans="1:53" ht="15" customHeight="1" x14ac:dyDescent="0.25">
      <c r="A104" s="46">
        <v>31</v>
      </c>
      <c r="B104" s="7" t="s">
        <v>37</v>
      </c>
      <c r="C104" s="7" t="s">
        <v>24</v>
      </c>
      <c r="D104" s="7" t="s">
        <v>48</v>
      </c>
      <c r="E104" s="3">
        <v>0</v>
      </c>
      <c r="F104" s="3">
        <v>1</v>
      </c>
      <c r="G104" s="3">
        <v>0</v>
      </c>
      <c r="H104" s="3">
        <v>0</v>
      </c>
      <c r="I104" s="3">
        <v>0</v>
      </c>
      <c r="J104" s="6">
        <v>21</v>
      </c>
      <c r="K104" s="9">
        <v>20</v>
      </c>
      <c r="L104" s="11">
        <v>3.4444444444444446</v>
      </c>
      <c r="M104" s="12">
        <v>19514</v>
      </c>
      <c r="N104" s="6">
        <v>0</v>
      </c>
      <c r="O104" s="6">
        <v>0</v>
      </c>
      <c r="P104" s="6">
        <v>4</v>
      </c>
      <c r="Q104" s="6">
        <v>12</v>
      </c>
      <c r="R104" s="6">
        <v>15</v>
      </c>
      <c r="S104" s="6">
        <v>0</v>
      </c>
      <c r="T104" s="25">
        <f>IFERROR((MMTSPS_All_Data[[#This Row],[SROs]]*0.5+MMTSPS_All_Data[[#This Row],[0 - Bedroom]]*0.75+MMTSPS_All_Data[[#This Row],[1 - Bedroom]]*1+MMTSPS_All_Data[[#This Row],[2 - Bedroom]]*2+MMTSPS_All_Data[[#This Row],[3 - Bedroom]]*3+MMTSPS_All_Data[[#This Row],[4 - Bedroom]]*4)/SUM(MMTSPS_All_Data[[#This Row],[SROs]:[4 - Bedroom]]),"err")</f>
        <v>2.3548387096774195</v>
      </c>
      <c r="U104" s="9">
        <v>0</v>
      </c>
      <c r="V104" s="23">
        <f>IFERROR(MMTSPS_All_Data[[#This Row],[Total units with PBRA]]/MMTSPS_All_Data[[#This Row],[Total Units]],"Err")</f>
        <v>0</v>
      </c>
      <c r="W104" s="41">
        <v>0.22580645161290322</v>
      </c>
      <c r="X104" s="14">
        <v>0</v>
      </c>
      <c r="Y104" s="14">
        <v>0.77419354838709675</v>
      </c>
      <c r="Z104" s="14">
        <v>0</v>
      </c>
      <c r="AA104" s="25">
        <f>SUM(MMTSPS_All_Data[[#This Row],[% Units with Rent &lt; 30% AMI]:[% Units with Rent &gt; 60% AMI]])</f>
        <v>1</v>
      </c>
      <c r="AB104" s="25">
        <f>IF(MMTSPS_All_Data[[#This Row],[Rent Category Total % ]]="A","n/a",MMTSPS_All_Data[[#This Row],[% Units with Rent &lt; 30% AMI]]*0.3+MMTSPS_All_Data[[#This Row],[% Units with Rent 31-50% AMI]]*0.5+MMTSPS_All_Data[[#This Row],[% Units with Rent 51-60% AMI]]*0.6+MMTSPS_All_Data[[#This Row],[% Units with Rent &gt; 60% AMI]]*0.8)</f>
        <v>0.532258064516129</v>
      </c>
      <c r="AC104" s="14">
        <v>1</v>
      </c>
      <c r="AD104" s="14">
        <v>0</v>
      </c>
      <c r="AE104" s="14">
        <v>0</v>
      </c>
      <c r="AF104" s="14">
        <v>0</v>
      </c>
      <c r="AG104" s="14">
        <v>0</v>
      </c>
      <c r="AH104" s="14">
        <v>0</v>
      </c>
      <c r="AI104" s="14">
        <v>0</v>
      </c>
      <c r="AJ104" s="25">
        <f>SUM(MMTSPS_All_Data[[#This Row],[ADF %]:[Dev Disabled %]])</f>
        <v>0</v>
      </c>
      <c r="AK104" s="25">
        <f>SUM(MMTSPS_All_Data[[#This Row],[Family %]:[Dev Disabled %]])</f>
        <v>1</v>
      </c>
      <c r="AL104" s="4">
        <v>8395.5993548387087</v>
      </c>
      <c r="AM104" s="42">
        <v>0.95809857814751376</v>
      </c>
      <c r="AN104" s="12">
        <v>1064.1674193548388</v>
      </c>
      <c r="AO104" s="12">
        <v>624.31451612903231</v>
      </c>
      <c r="AP104" s="12">
        <v>1095.501935483871</v>
      </c>
      <c r="AQ104" s="12">
        <v>1183.7445161290323</v>
      </c>
      <c r="AR104" s="12">
        <v>276.62516129032258</v>
      </c>
      <c r="AS104" s="12">
        <v>303.00258064516134</v>
      </c>
      <c r="AT104" s="12">
        <v>4547.3561290322577</v>
      </c>
      <c r="AU104" s="44">
        <v>0.54163567564850978</v>
      </c>
      <c r="AV104" s="4">
        <v>3848.2432258064518</v>
      </c>
      <c r="AW104" s="6">
        <v>1</v>
      </c>
      <c r="AX104" s="12">
        <v>7689.5483870967746</v>
      </c>
      <c r="AY104" s="4">
        <v>2503.5980645161294</v>
      </c>
      <c r="AZ104" s="14">
        <v>2.8619024085980236</v>
      </c>
      <c r="BA104" s="12">
        <v>7891.0322580645161</v>
      </c>
    </row>
    <row r="105" spans="1:53" ht="15" customHeight="1" x14ac:dyDescent="0.25">
      <c r="A105" s="46">
        <v>144</v>
      </c>
      <c r="B105" s="7" t="s">
        <v>28</v>
      </c>
      <c r="C105" s="7" t="s">
        <v>29</v>
      </c>
      <c r="D105" s="7" t="s">
        <v>46</v>
      </c>
      <c r="E105" s="3">
        <v>1</v>
      </c>
      <c r="F105" s="3">
        <v>1</v>
      </c>
      <c r="G105" s="3">
        <v>0</v>
      </c>
      <c r="H105" s="3">
        <v>0</v>
      </c>
      <c r="I105" s="3">
        <v>0</v>
      </c>
      <c r="J105" s="6">
        <v>28</v>
      </c>
      <c r="K105" s="9">
        <v>12</v>
      </c>
      <c r="L105" s="11">
        <v>8</v>
      </c>
      <c r="M105" s="12" t="s">
        <v>11</v>
      </c>
      <c r="N105" s="6">
        <v>0</v>
      </c>
      <c r="O105" s="6">
        <v>0</v>
      </c>
      <c r="P105" s="6">
        <v>40</v>
      </c>
      <c r="Q105" s="6">
        <v>80</v>
      </c>
      <c r="R105" s="6">
        <v>24</v>
      </c>
      <c r="S105" s="6">
        <v>0</v>
      </c>
      <c r="T105" s="25">
        <f>IFERROR((MMTSPS_All_Data[[#This Row],[SROs]]*0.5+MMTSPS_All_Data[[#This Row],[0 - Bedroom]]*0.75+MMTSPS_All_Data[[#This Row],[1 - Bedroom]]*1+MMTSPS_All_Data[[#This Row],[2 - Bedroom]]*2+MMTSPS_All_Data[[#This Row],[3 - Bedroom]]*3+MMTSPS_All_Data[[#This Row],[4 - Bedroom]]*4)/SUM(MMTSPS_All_Data[[#This Row],[SROs]:[4 - Bedroom]]),"err")</f>
        <v>1.8888888888888888</v>
      </c>
      <c r="U105" s="9">
        <v>0</v>
      </c>
      <c r="V105" s="23">
        <f>IFERROR(MMTSPS_All_Data[[#This Row],[Total units with PBRA]]/MMTSPS_All_Data[[#This Row],[Total Units]],"Err")</f>
        <v>0</v>
      </c>
      <c r="W105" s="41">
        <v>0</v>
      </c>
      <c r="X105" s="14">
        <v>0.5</v>
      </c>
      <c r="Y105" s="14">
        <v>0.47916666666666669</v>
      </c>
      <c r="Z105" s="14">
        <v>0</v>
      </c>
      <c r="AA105" s="25">
        <f>SUM(MMTSPS_All_Data[[#This Row],[% Units with Rent &lt; 30% AMI]:[% Units with Rent &gt; 60% AMI]])</f>
        <v>0.97916666666666674</v>
      </c>
      <c r="AB105" s="25">
        <f>IF(MMTSPS_All_Data[[#This Row],[Rent Category Total % ]]="A","n/a",MMTSPS_All_Data[[#This Row],[% Units with Rent &lt; 30% AMI]]*0.3+MMTSPS_All_Data[[#This Row],[% Units with Rent 31-50% AMI]]*0.5+MMTSPS_All_Data[[#This Row],[% Units with Rent 51-60% AMI]]*0.6+MMTSPS_All_Data[[#This Row],[% Units with Rent &gt; 60% AMI]]*0.8)</f>
        <v>0.53749999999999998</v>
      </c>
      <c r="AC105" s="14">
        <v>0</v>
      </c>
      <c r="AD105" s="14">
        <v>0</v>
      </c>
      <c r="AE105" s="14">
        <v>0</v>
      </c>
      <c r="AF105" s="14">
        <v>0</v>
      </c>
      <c r="AG105" s="14">
        <v>0</v>
      </c>
      <c r="AH105" s="14">
        <v>0</v>
      </c>
      <c r="AI105" s="14">
        <v>0</v>
      </c>
      <c r="AJ105" s="25">
        <f>SUM(MMTSPS_All_Data[[#This Row],[ADF %]:[Dev Disabled %]])</f>
        <v>0</v>
      </c>
      <c r="AK105" s="25">
        <f>SUM(MMTSPS_All_Data[[#This Row],[Family %]:[Dev Disabled %]])</f>
        <v>0</v>
      </c>
      <c r="AL105" s="4">
        <v>8817.9861111111113</v>
      </c>
      <c r="AM105" s="42">
        <v>0.95071590200547351</v>
      </c>
      <c r="AN105" s="12">
        <v>1270.0069444444443</v>
      </c>
      <c r="AO105" s="12">
        <v>721.24305555555554</v>
      </c>
      <c r="AP105" s="12">
        <v>1526.1041666666667</v>
      </c>
      <c r="AQ105" s="12">
        <v>1787.0833333333333</v>
      </c>
      <c r="AR105" s="12">
        <v>133.95833333333334</v>
      </c>
      <c r="AS105" s="12">
        <v>356.06944444444446</v>
      </c>
      <c r="AT105" s="12">
        <v>5794.4652777777774</v>
      </c>
      <c r="AU105" s="44">
        <v>0.65711889367533216</v>
      </c>
      <c r="AV105" s="4">
        <v>3023.5208333333335</v>
      </c>
      <c r="AW105" s="6">
        <v>1</v>
      </c>
      <c r="AX105" s="12">
        <v>31729.875</v>
      </c>
      <c r="AY105" s="4">
        <v>671.22916666666663</v>
      </c>
      <c r="AZ105" s="14">
        <v>1.2853511646444071</v>
      </c>
      <c r="BA105" s="12">
        <v>33674.319444444445</v>
      </c>
    </row>
    <row r="106" spans="1:53" ht="15" customHeight="1" x14ac:dyDescent="0.25">
      <c r="A106" s="46">
        <v>52</v>
      </c>
      <c r="B106" s="7" t="s">
        <v>28</v>
      </c>
      <c r="C106" s="7" t="s">
        <v>29</v>
      </c>
      <c r="D106" s="7" t="s">
        <v>46</v>
      </c>
      <c r="E106" s="3">
        <v>1</v>
      </c>
      <c r="F106" s="3">
        <v>0</v>
      </c>
      <c r="G106" s="3">
        <v>0</v>
      </c>
      <c r="H106" s="3">
        <v>1</v>
      </c>
      <c r="I106" s="3">
        <v>0</v>
      </c>
      <c r="J106" s="6">
        <v>8</v>
      </c>
      <c r="K106" s="9">
        <v>7</v>
      </c>
      <c r="L106" s="11">
        <v>52</v>
      </c>
      <c r="M106" s="12" t="s">
        <v>11</v>
      </c>
      <c r="N106" s="6">
        <v>0</v>
      </c>
      <c r="O106" s="6">
        <v>0</v>
      </c>
      <c r="P106" s="6">
        <v>51</v>
      </c>
      <c r="Q106" s="6">
        <v>1</v>
      </c>
      <c r="R106" s="6">
        <v>0</v>
      </c>
      <c r="S106" s="6">
        <v>0</v>
      </c>
      <c r="T106" s="25">
        <f>IFERROR((MMTSPS_All_Data[[#This Row],[SROs]]*0.5+MMTSPS_All_Data[[#This Row],[0 - Bedroom]]*0.75+MMTSPS_All_Data[[#This Row],[1 - Bedroom]]*1+MMTSPS_All_Data[[#This Row],[2 - Bedroom]]*2+MMTSPS_All_Data[[#This Row],[3 - Bedroom]]*3+MMTSPS_All_Data[[#This Row],[4 - Bedroom]]*4)/SUM(MMTSPS_All_Data[[#This Row],[SROs]:[4 - Bedroom]]),"err")</f>
        <v>1.0192307692307692</v>
      </c>
      <c r="U106" s="9">
        <v>15</v>
      </c>
      <c r="V106" s="23">
        <f>IFERROR(MMTSPS_All_Data[[#This Row],[Total units with PBRA]]/MMTSPS_All_Data[[#This Row],[Total Units]],"Err")</f>
        <v>0.28846153846153844</v>
      </c>
      <c r="W106" s="41">
        <v>0</v>
      </c>
      <c r="X106" s="14">
        <v>0</v>
      </c>
      <c r="Y106" s="14">
        <v>0.98076923076923073</v>
      </c>
      <c r="Z106" s="14">
        <v>0</v>
      </c>
      <c r="AA106" s="25">
        <f>SUM(MMTSPS_All_Data[[#This Row],[% Units with Rent &lt; 30% AMI]:[% Units with Rent &gt; 60% AMI]])</f>
        <v>0.98076923076923073</v>
      </c>
      <c r="AB106" s="25">
        <f>IF(MMTSPS_All_Data[[#This Row],[Rent Category Total % ]]="A","n/a",MMTSPS_All_Data[[#This Row],[% Units with Rent &lt; 30% AMI]]*0.3+MMTSPS_All_Data[[#This Row],[% Units with Rent 31-50% AMI]]*0.5+MMTSPS_All_Data[[#This Row],[% Units with Rent 51-60% AMI]]*0.6+MMTSPS_All_Data[[#This Row],[% Units with Rent &gt; 60% AMI]]*0.8)</f>
        <v>0.58846153846153837</v>
      </c>
      <c r="AC106" s="14">
        <v>0</v>
      </c>
      <c r="AD106" s="14">
        <v>0</v>
      </c>
      <c r="AE106" s="14">
        <v>0</v>
      </c>
      <c r="AF106" s="14">
        <v>0</v>
      </c>
      <c r="AG106" s="14">
        <v>0.28846153846153844</v>
      </c>
      <c r="AH106" s="14">
        <v>0</v>
      </c>
      <c r="AI106" s="14">
        <v>0</v>
      </c>
      <c r="AJ106" s="25">
        <f>SUM(MMTSPS_All_Data[[#This Row],[ADF %]:[Dev Disabled %]])</f>
        <v>0.28846153846153844</v>
      </c>
      <c r="AK106" s="25">
        <f>SUM(MMTSPS_All_Data[[#This Row],[Family %]:[Dev Disabled %]])</f>
        <v>0.28846153846153844</v>
      </c>
      <c r="AL106" s="4">
        <v>6104.0192307692305</v>
      </c>
      <c r="AM106" s="42">
        <v>0.9682371540999043</v>
      </c>
      <c r="AN106" s="12">
        <v>1426.5</v>
      </c>
      <c r="AO106" s="12">
        <v>930.94230769230774</v>
      </c>
      <c r="AP106" s="12">
        <v>1126.2115384615386</v>
      </c>
      <c r="AQ106" s="12">
        <v>1214.5769230769231</v>
      </c>
      <c r="AR106" s="12">
        <v>139.5</v>
      </c>
      <c r="AS106" s="12">
        <v>388.57692307692309</v>
      </c>
      <c r="AT106" s="12">
        <v>5226.3076923076924</v>
      </c>
      <c r="AU106" s="44">
        <v>0.8562076059595034</v>
      </c>
      <c r="AV106" s="4">
        <v>877.71153846153845</v>
      </c>
      <c r="AW106" s="6">
        <v>1</v>
      </c>
      <c r="AX106" s="12">
        <v>11771.288461538461</v>
      </c>
      <c r="AY106" s="4">
        <v>233.5</v>
      </c>
      <c r="AZ106" s="14">
        <v>1.3624585808531597</v>
      </c>
      <c r="BA106" s="12">
        <v>61098.211538461539</v>
      </c>
    </row>
    <row r="107" spans="1:53" ht="15" customHeight="1" x14ac:dyDescent="0.25">
      <c r="A107" s="46">
        <v>20</v>
      </c>
      <c r="B107" s="7" t="s">
        <v>35</v>
      </c>
      <c r="C107" s="7" t="s">
        <v>24</v>
      </c>
      <c r="D107" s="7" t="s">
        <v>48</v>
      </c>
      <c r="E107" s="3">
        <v>0</v>
      </c>
      <c r="F107" s="3">
        <v>0</v>
      </c>
      <c r="G107" s="3">
        <v>0</v>
      </c>
      <c r="H107" s="3">
        <v>1</v>
      </c>
      <c r="I107" s="3">
        <v>0</v>
      </c>
      <c r="J107" s="6">
        <v>54</v>
      </c>
      <c r="K107" s="9">
        <v>20</v>
      </c>
      <c r="L107" s="11">
        <v>10</v>
      </c>
      <c r="M107" s="12">
        <v>17008</v>
      </c>
      <c r="N107" s="6">
        <v>0</v>
      </c>
      <c r="O107" s="6">
        <v>2</v>
      </c>
      <c r="P107" s="6">
        <v>16</v>
      </c>
      <c r="Q107" s="6">
        <v>2</v>
      </c>
      <c r="R107" s="6">
        <v>0</v>
      </c>
      <c r="S107" s="6">
        <v>0</v>
      </c>
      <c r="T107" s="25">
        <f>IFERROR((MMTSPS_All_Data[[#This Row],[SROs]]*0.5+MMTSPS_All_Data[[#This Row],[0 - Bedroom]]*0.75+MMTSPS_All_Data[[#This Row],[1 - Bedroom]]*1+MMTSPS_All_Data[[#This Row],[2 - Bedroom]]*2+MMTSPS_All_Data[[#This Row],[3 - Bedroom]]*3+MMTSPS_All_Data[[#This Row],[4 - Bedroom]]*4)/SUM(MMTSPS_All_Data[[#This Row],[SROs]:[4 - Bedroom]]),"err")</f>
        <v>1.075</v>
      </c>
      <c r="U107" s="9">
        <v>10</v>
      </c>
      <c r="V107" s="23">
        <f>IFERROR(MMTSPS_All_Data[[#This Row],[Total units with PBRA]]/MMTSPS_All_Data[[#This Row],[Total Units]],"Err")</f>
        <v>0.5</v>
      </c>
      <c r="W107" s="41">
        <v>0</v>
      </c>
      <c r="X107" s="14">
        <v>0.9</v>
      </c>
      <c r="Y107" s="14">
        <v>0</v>
      </c>
      <c r="Z107" s="14">
        <v>0.1</v>
      </c>
      <c r="AA107" s="25">
        <f>SUM(MMTSPS_All_Data[[#This Row],[% Units with Rent &lt; 30% AMI]:[% Units with Rent &gt; 60% AMI]])</f>
        <v>1</v>
      </c>
      <c r="AB107" s="25">
        <f>IF(MMTSPS_All_Data[[#This Row],[Rent Category Total % ]]="A","n/a",MMTSPS_All_Data[[#This Row],[% Units with Rent &lt; 30% AMI]]*0.3+MMTSPS_All_Data[[#This Row],[% Units with Rent 31-50% AMI]]*0.5+MMTSPS_All_Data[[#This Row],[% Units with Rent 51-60% AMI]]*0.6+MMTSPS_All_Data[[#This Row],[% Units with Rent &gt; 60% AMI]]*0.8)</f>
        <v>0.53</v>
      </c>
      <c r="AC107" s="14">
        <v>0</v>
      </c>
      <c r="AD107" s="14">
        <v>0</v>
      </c>
      <c r="AE107" s="14">
        <v>0</v>
      </c>
      <c r="AF107" s="14">
        <v>0</v>
      </c>
      <c r="AG107" s="14">
        <v>0</v>
      </c>
      <c r="AH107" s="14">
        <v>0</v>
      </c>
      <c r="AI107" s="14">
        <v>0</v>
      </c>
      <c r="AJ107" s="25">
        <f>SUM(MMTSPS_All_Data[[#This Row],[ADF %]:[Dev Disabled %]])</f>
        <v>0</v>
      </c>
      <c r="AK107" s="25">
        <f>SUM(MMTSPS_All_Data[[#This Row],[Family %]:[Dev Disabled %]])</f>
        <v>0</v>
      </c>
      <c r="AL107" s="4">
        <v>6553.8</v>
      </c>
      <c r="AM107" s="42">
        <v>0.89555906992648315</v>
      </c>
      <c r="AN107" s="12">
        <v>2173.5500000000002</v>
      </c>
      <c r="AO107" s="12">
        <v>1223.1500000000001</v>
      </c>
      <c r="AP107" s="12">
        <v>428.6</v>
      </c>
      <c r="AQ107" s="12">
        <v>2388</v>
      </c>
      <c r="AR107" s="12">
        <v>211.85</v>
      </c>
      <c r="AS107" s="12">
        <v>701.35</v>
      </c>
      <c r="AT107" s="12">
        <v>7126.5</v>
      </c>
      <c r="AU107" s="44">
        <v>1.0873844182001282</v>
      </c>
      <c r="AV107" s="4">
        <v>-572.70000000000005</v>
      </c>
      <c r="AW107" s="6">
        <v>0</v>
      </c>
      <c r="AX107" s="12" t="s">
        <v>11</v>
      </c>
      <c r="AY107" s="4">
        <v>-572.70000000000005</v>
      </c>
      <c r="AZ107" s="14" t="s">
        <v>11</v>
      </c>
      <c r="BA107" s="12" t="s">
        <v>11</v>
      </c>
    </row>
    <row r="108" spans="1:53" ht="15" customHeight="1" x14ac:dyDescent="0.25">
      <c r="A108" s="46">
        <v>22</v>
      </c>
      <c r="B108" s="7" t="s">
        <v>40</v>
      </c>
      <c r="C108" s="7" t="s">
        <v>24</v>
      </c>
      <c r="D108" s="7" t="s">
        <v>48</v>
      </c>
      <c r="E108" s="3">
        <v>0</v>
      </c>
      <c r="F108" s="3">
        <v>1</v>
      </c>
      <c r="G108" s="3">
        <v>0</v>
      </c>
      <c r="H108" s="3">
        <v>0</v>
      </c>
      <c r="I108" s="3">
        <v>0</v>
      </c>
      <c r="J108" s="6">
        <v>42</v>
      </c>
      <c r="K108" s="9">
        <v>7</v>
      </c>
      <c r="L108" s="11">
        <v>3.1428571428571428</v>
      </c>
      <c r="M108" s="12" t="s">
        <v>11</v>
      </c>
      <c r="N108" s="6">
        <v>0</v>
      </c>
      <c r="O108" s="6">
        <v>0</v>
      </c>
      <c r="P108" s="6">
        <v>0</v>
      </c>
      <c r="Q108" s="6">
        <v>0</v>
      </c>
      <c r="R108" s="6">
        <v>22</v>
      </c>
      <c r="S108" s="6">
        <v>0</v>
      </c>
      <c r="T108" s="25">
        <f>IFERROR((MMTSPS_All_Data[[#This Row],[SROs]]*0.5+MMTSPS_All_Data[[#This Row],[0 - Bedroom]]*0.75+MMTSPS_All_Data[[#This Row],[1 - Bedroom]]*1+MMTSPS_All_Data[[#This Row],[2 - Bedroom]]*2+MMTSPS_All_Data[[#This Row],[3 - Bedroom]]*3+MMTSPS_All_Data[[#This Row],[4 - Bedroom]]*4)/SUM(MMTSPS_All_Data[[#This Row],[SROs]:[4 - Bedroom]]),"err")</f>
        <v>3</v>
      </c>
      <c r="U108" s="9">
        <v>22</v>
      </c>
      <c r="V108" s="23">
        <f>IFERROR(MMTSPS_All_Data[[#This Row],[Total units with PBRA]]/MMTSPS_All_Data[[#This Row],[Total Units]],"Err")</f>
        <v>1</v>
      </c>
      <c r="W108" s="41">
        <v>0</v>
      </c>
      <c r="X108" s="14">
        <v>9.0909090909090912E-2</v>
      </c>
      <c r="Y108" s="14">
        <v>0.90909090909090906</v>
      </c>
      <c r="Z108" s="14">
        <v>0</v>
      </c>
      <c r="AA108" s="25">
        <f>SUM(MMTSPS_All_Data[[#This Row],[% Units with Rent &lt; 30% AMI]:[% Units with Rent &gt; 60% AMI]])</f>
        <v>1</v>
      </c>
      <c r="AB108" s="25">
        <f>IF(MMTSPS_All_Data[[#This Row],[Rent Category Total % ]]="A","n/a",MMTSPS_All_Data[[#This Row],[% Units with Rent &lt; 30% AMI]]*0.3+MMTSPS_All_Data[[#This Row],[% Units with Rent 31-50% AMI]]*0.5+MMTSPS_All_Data[[#This Row],[% Units with Rent 51-60% AMI]]*0.6+MMTSPS_All_Data[[#This Row],[% Units with Rent &gt; 60% AMI]]*0.8)</f>
        <v>0.59090909090909083</v>
      </c>
      <c r="AC108" s="14">
        <v>0</v>
      </c>
      <c r="AD108" s="14">
        <v>0</v>
      </c>
      <c r="AE108" s="14">
        <v>0</v>
      </c>
      <c r="AF108" s="14">
        <v>0</v>
      </c>
      <c r="AG108" s="14">
        <v>0</v>
      </c>
      <c r="AH108" s="14">
        <v>0</v>
      </c>
      <c r="AI108" s="14">
        <v>0</v>
      </c>
      <c r="AJ108" s="25">
        <f>SUM(MMTSPS_All_Data[[#This Row],[ADF %]:[Dev Disabled %]])</f>
        <v>0</v>
      </c>
      <c r="AK108" s="25">
        <f>SUM(MMTSPS_All_Data[[#This Row],[Family %]:[Dev Disabled %]])</f>
        <v>0</v>
      </c>
      <c r="AL108" s="4">
        <v>8178.636363636364</v>
      </c>
      <c r="AM108" s="42">
        <v>0.97019816906639866</v>
      </c>
      <c r="AN108" s="12">
        <v>1133.8636363636363</v>
      </c>
      <c r="AO108" s="12">
        <v>869.27272727272725</v>
      </c>
      <c r="AP108" s="12">
        <v>877.36363636363637</v>
      </c>
      <c r="AQ108" s="12">
        <v>1291.090909090909</v>
      </c>
      <c r="AR108" s="12">
        <v>446.31818181818181</v>
      </c>
      <c r="AS108" s="12">
        <v>339.5</v>
      </c>
      <c r="AT108" s="12">
        <v>4957.409090909091</v>
      </c>
      <c r="AU108" s="44">
        <v>0.60614127716334132</v>
      </c>
      <c r="AV108" s="4">
        <v>3221.2272727272725</v>
      </c>
      <c r="AW108" s="6">
        <v>1</v>
      </c>
      <c r="AX108" s="12">
        <v>28041.590909090908</v>
      </c>
      <c r="AY108" s="4">
        <v>1696.9545454545455</v>
      </c>
      <c r="AZ108" s="14">
        <v>2.11328800620266</v>
      </c>
      <c r="BA108" s="12">
        <v>35510.227272727272</v>
      </c>
    </row>
    <row r="109" spans="1:53" ht="15" customHeight="1" x14ac:dyDescent="0.25">
      <c r="A109" s="46">
        <v>24</v>
      </c>
      <c r="B109" s="7" t="s">
        <v>40</v>
      </c>
      <c r="C109" s="7" t="s">
        <v>24</v>
      </c>
      <c r="D109" s="7" t="s">
        <v>48</v>
      </c>
      <c r="E109" s="3">
        <v>0</v>
      </c>
      <c r="F109" s="3">
        <v>1</v>
      </c>
      <c r="G109" s="3">
        <v>0</v>
      </c>
      <c r="H109" s="3">
        <v>0</v>
      </c>
      <c r="I109" s="3">
        <v>0</v>
      </c>
      <c r="J109" s="6">
        <v>42</v>
      </c>
      <c r="K109" s="9">
        <v>7</v>
      </c>
      <c r="L109" s="11">
        <v>24</v>
      </c>
      <c r="M109" s="12" t="s">
        <v>11</v>
      </c>
      <c r="N109" s="6">
        <v>0</v>
      </c>
      <c r="O109" s="6">
        <v>0</v>
      </c>
      <c r="P109" s="6">
        <v>18</v>
      </c>
      <c r="Q109" s="6">
        <v>6</v>
      </c>
      <c r="R109" s="6">
        <v>0</v>
      </c>
      <c r="S109" s="6">
        <v>0</v>
      </c>
      <c r="T109" s="25">
        <f>IFERROR((MMTSPS_All_Data[[#This Row],[SROs]]*0.5+MMTSPS_All_Data[[#This Row],[0 - Bedroom]]*0.75+MMTSPS_All_Data[[#This Row],[1 - Bedroom]]*1+MMTSPS_All_Data[[#This Row],[2 - Bedroom]]*2+MMTSPS_All_Data[[#This Row],[3 - Bedroom]]*3+MMTSPS_All_Data[[#This Row],[4 - Bedroom]]*4)/SUM(MMTSPS_All_Data[[#This Row],[SROs]:[4 - Bedroom]]),"err")</f>
        <v>1.25</v>
      </c>
      <c r="U109" s="9">
        <v>24</v>
      </c>
      <c r="V109" s="23">
        <f>IFERROR(MMTSPS_All_Data[[#This Row],[Total units with PBRA]]/MMTSPS_All_Data[[#This Row],[Total Units]],"Err")</f>
        <v>1</v>
      </c>
      <c r="W109" s="41">
        <v>0</v>
      </c>
      <c r="X109" s="14">
        <v>0.29166666666666669</v>
      </c>
      <c r="Y109" s="14">
        <v>0.70833333333333337</v>
      </c>
      <c r="Z109" s="14">
        <v>0</v>
      </c>
      <c r="AA109" s="25">
        <f>SUM(MMTSPS_All_Data[[#This Row],[% Units with Rent &lt; 30% AMI]:[% Units with Rent &gt; 60% AMI]])</f>
        <v>1</v>
      </c>
      <c r="AB109" s="25">
        <f>IF(MMTSPS_All_Data[[#This Row],[Rent Category Total % ]]="A","n/a",MMTSPS_All_Data[[#This Row],[% Units with Rent &lt; 30% AMI]]*0.3+MMTSPS_All_Data[[#This Row],[% Units with Rent 31-50% AMI]]*0.5+MMTSPS_All_Data[[#This Row],[% Units with Rent 51-60% AMI]]*0.6+MMTSPS_All_Data[[#This Row],[% Units with Rent &gt; 60% AMI]]*0.8)</f>
        <v>0.5708333333333333</v>
      </c>
      <c r="AC109" s="14">
        <v>0</v>
      </c>
      <c r="AD109" s="14">
        <v>1</v>
      </c>
      <c r="AE109" s="14">
        <v>0</v>
      </c>
      <c r="AF109" s="14">
        <v>0</v>
      </c>
      <c r="AG109" s="14">
        <v>0</v>
      </c>
      <c r="AH109" s="14">
        <v>0</v>
      </c>
      <c r="AI109" s="14">
        <v>0</v>
      </c>
      <c r="AJ109" s="25">
        <f>SUM(MMTSPS_All_Data[[#This Row],[ADF %]:[Dev Disabled %]])</f>
        <v>0</v>
      </c>
      <c r="AK109" s="25">
        <f>SUM(MMTSPS_All_Data[[#This Row],[Family %]:[Dev Disabled %]])</f>
        <v>1</v>
      </c>
      <c r="AL109" s="4">
        <v>7982.75</v>
      </c>
      <c r="AM109" s="42">
        <v>0.99010597392853794</v>
      </c>
      <c r="AN109" s="12">
        <v>1313.6666666666667</v>
      </c>
      <c r="AO109" s="12">
        <v>923.08333333333337</v>
      </c>
      <c r="AP109" s="12">
        <v>1146.8333333333333</v>
      </c>
      <c r="AQ109" s="12">
        <v>2115.3333333333335</v>
      </c>
      <c r="AR109" s="12">
        <v>557.08333333333337</v>
      </c>
      <c r="AS109" s="12">
        <v>339.54166666666669</v>
      </c>
      <c r="AT109" s="12">
        <v>6395.541666666667</v>
      </c>
      <c r="AU109" s="44">
        <v>0.80117023164531853</v>
      </c>
      <c r="AV109" s="4">
        <v>1587.2083333333333</v>
      </c>
      <c r="AW109" s="6">
        <v>1</v>
      </c>
      <c r="AX109" s="12">
        <v>47713.708333333336</v>
      </c>
      <c r="AY109" s="4">
        <v>-430.79166666666669</v>
      </c>
      <c r="AZ109" s="45">
        <v>0.78652543772712258</v>
      </c>
      <c r="BA109" s="12">
        <v>48088.708333333336</v>
      </c>
    </row>
    <row r="110" spans="1:53" ht="15" customHeight="1" x14ac:dyDescent="0.25">
      <c r="A110" s="46">
        <v>84</v>
      </c>
      <c r="B110" s="7" t="s">
        <v>28</v>
      </c>
      <c r="C110" s="7" t="s">
        <v>29</v>
      </c>
      <c r="D110" s="7" t="s">
        <v>46</v>
      </c>
      <c r="E110" s="3">
        <v>1</v>
      </c>
      <c r="F110" s="3">
        <v>0</v>
      </c>
      <c r="G110" s="3">
        <v>0</v>
      </c>
      <c r="H110" s="3">
        <v>1</v>
      </c>
      <c r="I110" s="3">
        <v>0</v>
      </c>
      <c r="J110" s="6">
        <v>7</v>
      </c>
      <c r="K110" s="9">
        <v>6</v>
      </c>
      <c r="L110" s="11">
        <v>42</v>
      </c>
      <c r="M110" s="12" t="s">
        <v>11</v>
      </c>
      <c r="N110" s="6">
        <v>0</v>
      </c>
      <c r="O110" s="6">
        <v>0</v>
      </c>
      <c r="P110" s="6">
        <v>77</v>
      </c>
      <c r="Q110" s="6">
        <v>7</v>
      </c>
      <c r="R110" s="6">
        <v>0</v>
      </c>
      <c r="S110" s="6">
        <v>0</v>
      </c>
      <c r="T110" s="25">
        <f>IFERROR((MMTSPS_All_Data[[#This Row],[SROs]]*0.5+MMTSPS_All_Data[[#This Row],[0 - Bedroom]]*0.75+MMTSPS_All_Data[[#This Row],[1 - Bedroom]]*1+MMTSPS_All_Data[[#This Row],[2 - Bedroom]]*2+MMTSPS_All_Data[[#This Row],[3 - Bedroom]]*3+MMTSPS_All_Data[[#This Row],[4 - Bedroom]]*4)/SUM(MMTSPS_All_Data[[#This Row],[SROs]:[4 - Bedroom]]),"err")</f>
        <v>1.0833333333333333</v>
      </c>
      <c r="U110" s="9">
        <v>44</v>
      </c>
      <c r="V110" s="23">
        <f>IFERROR(MMTSPS_All_Data[[#This Row],[Total units with PBRA]]/MMTSPS_All_Data[[#This Row],[Total Units]],"Err")</f>
        <v>0.52380952380952384</v>
      </c>
      <c r="W110" s="41">
        <v>0</v>
      </c>
      <c r="X110" s="14">
        <v>0.52380952380952384</v>
      </c>
      <c r="Y110" s="14">
        <v>0.4642857142857143</v>
      </c>
      <c r="Z110" s="14">
        <v>0</v>
      </c>
      <c r="AA110" s="25">
        <f>SUM(MMTSPS_All_Data[[#This Row],[% Units with Rent &lt; 30% AMI]:[% Units with Rent &gt; 60% AMI]])</f>
        <v>0.98809523809523814</v>
      </c>
      <c r="AB110" s="25">
        <f>IF(MMTSPS_All_Data[[#This Row],[Rent Category Total % ]]="A","n/a",MMTSPS_All_Data[[#This Row],[% Units with Rent &lt; 30% AMI]]*0.3+MMTSPS_All_Data[[#This Row],[% Units with Rent 31-50% AMI]]*0.5+MMTSPS_All_Data[[#This Row],[% Units with Rent 51-60% AMI]]*0.6+MMTSPS_All_Data[[#This Row],[% Units with Rent &gt; 60% AMI]]*0.8)</f>
        <v>0.54047619047619055</v>
      </c>
      <c r="AC110" s="14">
        <v>0</v>
      </c>
      <c r="AD110" s="14">
        <v>1</v>
      </c>
      <c r="AE110" s="14">
        <v>0</v>
      </c>
      <c r="AF110" s="14">
        <v>0</v>
      </c>
      <c r="AG110" s="14">
        <v>0</v>
      </c>
      <c r="AH110" s="14">
        <v>0</v>
      </c>
      <c r="AI110" s="14">
        <v>0</v>
      </c>
      <c r="AJ110" s="25">
        <f>SUM(MMTSPS_All_Data[[#This Row],[ADF %]:[Dev Disabled %]])</f>
        <v>0</v>
      </c>
      <c r="AK110" s="25">
        <f>SUM(MMTSPS_All_Data[[#This Row],[Family %]:[Dev Disabled %]])</f>
        <v>1</v>
      </c>
      <c r="AL110" s="4">
        <v>6156.2023809523807</v>
      </c>
      <c r="AM110" s="42">
        <v>0.99079970043731491</v>
      </c>
      <c r="AN110" s="12">
        <v>1260.297619047619</v>
      </c>
      <c r="AO110" s="12">
        <v>725.47619047619048</v>
      </c>
      <c r="AP110" s="12">
        <v>742.67857142857144</v>
      </c>
      <c r="AQ110" s="12">
        <v>913.14285714285711</v>
      </c>
      <c r="AR110" s="12">
        <v>136.4404761904762</v>
      </c>
      <c r="AS110" s="12">
        <v>614.26190476190482</v>
      </c>
      <c r="AT110" s="12">
        <v>4392.2976190476193</v>
      </c>
      <c r="AU110" s="44">
        <v>0.71347518279087485</v>
      </c>
      <c r="AV110" s="4">
        <v>1763.9047619047619</v>
      </c>
      <c r="AW110" s="6">
        <v>1</v>
      </c>
      <c r="AX110" s="12">
        <v>16715.559523809523</v>
      </c>
      <c r="AY110" s="4">
        <v>835.98809523809518</v>
      </c>
      <c r="AZ110" s="14">
        <v>1.9009301430495862</v>
      </c>
      <c r="BA110" s="12">
        <v>94485.5</v>
      </c>
    </row>
    <row r="111" spans="1:53" ht="15" customHeight="1" x14ac:dyDescent="0.25">
      <c r="A111" s="46">
        <v>30</v>
      </c>
      <c r="B111" s="7" t="s">
        <v>10</v>
      </c>
      <c r="C111" s="7" t="s">
        <v>27</v>
      </c>
      <c r="D111" s="7" t="s">
        <v>46</v>
      </c>
      <c r="E111" s="3">
        <v>1</v>
      </c>
      <c r="F111" s="3">
        <v>1</v>
      </c>
      <c r="G111" s="3">
        <v>0</v>
      </c>
      <c r="H111" s="3">
        <v>0</v>
      </c>
      <c r="I111" s="3">
        <v>0</v>
      </c>
      <c r="J111" s="6">
        <v>23</v>
      </c>
      <c r="K111" s="9">
        <v>22</v>
      </c>
      <c r="L111" s="11">
        <v>30</v>
      </c>
      <c r="M111" s="12">
        <v>21400</v>
      </c>
      <c r="N111" s="6">
        <v>0</v>
      </c>
      <c r="O111" s="6">
        <v>0</v>
      </c>
      <c r="P111" s="6">
        <v>26</v>
      </c>
      <c r="Q111" s="6">
        <v>4</v>
      </c>
      <c r="R111" s="6">
        <v>0</v>
      </c>
      <c r="S111" s="6">
        <v>0</v>
      </c>
      <c r="T111" s="25">
        <f>IFERROR((MMTSPS_All_Data[[#This Row],[SROs]]*0.5+MMTSPS_All_Data[[#This Row],[0 - Bedroom]]*0.75+MMTSPS_All_Data[[#This Row],[1 - Bedroom]]*1+MMTSPS_All_Data[[#This Row],[2 - Bedroom]]*2+MMTSPS_All_Data[[#This Row],[3 - Bedroom]]*3+MMTSPS_All_Data[[#This Row],[4 - Bedroom]]*4)/SUM(MMTSPS_All_Data[[#This Row],[SROs]:[4 - Bedroom]]),"err")</f>
        <v>1.1333333333333333</v>
      </c>
      <c r="U111" s="9">
        <v>14</v>
      </c>
      <c r="V111" s="23">
        <f>IFERROR(MMTSPS_All_Data[[#This Row],[Total units with PBRA]]/MMTSPS_All_Data[[#This Row],[Total Units]],"Err")</f>
        <v>0.46666666666666667</v>
      </c>
      <c r="W111" s="41">
        <v>0</v>
      </c>
      <c r="X111" s="14">
        <v>0</v>
      </c>
      <c r="Y111" s="14">
        <v>1</v>
      </c>
      <c r="Z111" s="14">
        <v>0</v>
      </c>
      <c r="AA111" s="25">
        <f>SUM(MMTSPS_All_Data[[#This Row],[% Units with Rent &lt; 30% AMI]:[% Units with Rent &gt; 60% AMI]])</f>
        <v>1</v>
      </c>
      <c r="AB111" s="25">
        <f>IF(MMTSPS_All_Data[[#This Row],[Rent Category Total % ]]="A","n/a",MMTSPS_All_Data[[#This Row],[% Units with Rent &lt; 30% AMI]]*0.3+MMTSPS_All_Data[[#This Row],[% Units with Rent 31-50% AMI]]*0.5+MMTSPS_All_Data[[#This Row],[% Units with Rent 51-60% AMI]]*0.6+MMTSPS_All_Data[[#This Row],[% Units with Rent &gt; 60% AMI]]*0.8)</f>
        <v>0.6</v>
      </c>
      <c r="AC111" s="14">
        <v>0</v>
      </c>
      <c r="AD111" s="14">
        <v>1</v>
      </c>
      <c r="AE111" s="14">
        <v>0</v>
      </c>
      <c r="AF111" s="14">
        <v>0</v>
      </c>
      <c r="AG111" s="14">
        <v>0</v>
      </c>
      <c r="AH111" s="14">
        <v>0</v>
      </c>
      <c r="AI111" s="14">
        <v>0</v>
      </c>
      <c r="AJ111" s="25">
        <f>SUM(MMTSPS_All_Data[[#This Row],[ADF %]:[Dev Disabled %]])</f>
        <v>0</v>
      </c>
      <c r="AK111" s="25">
        <f>SUM(MMTSPS_All_Data[[#This Row],[Family %]:[Dev Disabled %]])</f>
        <v>1</v>
      </c>
      <c r="AL111" s="4">
        <v>7322.2666666666664</v>
      </c>
      <c r="AM111" s="42">
        <v>0.97856054576463902</v>
      </c>
      <c r="AN111" s="12">
        <v>1487.7333333333333</v>
      </c>
      <c r="AO111" s="12">
        <v>1023.9333333333333</v>
      </c>
      <c r="AP111" s="12">
        <v>703.2</v>
      </c>
      <c r="AQ111" s="12">
        <v>2000.0666666666666</v>
      </c>
      <c r="AR111" s="12">
        <v>147.23333333333332</v>
      </c>
      <c r="AS111" s="12">
        <v>0.16666666666666666</v>
      </c>
      <c r="AT111" s="12">
        <v>5362.333333333333</v>
      </c>
      <c r="AU111" s="44">
        <v>0.73233242893821582</v>
      </c>
      <c r="AV111" s="4">
        <v>1959.9333333333334</v>
      </c>
      <c r="AW111" s="40">
        <v>0</v>
      </c>
      <c r="AX111" s="12" t="s">
        <v>11</v>
      </c>
      <c r="AY111" s="4">
        <v>1959.9333333333334</v>
      </c>
      <c r="AZ111" s="14" t="s">
        <v>11</v>
      </c>
      <c r="BA111" s="12">
        <v>11983.633333333333</v>
      </c>
    </row>
    <row r="112" spans="1:53" ht="15" customHeight="1" x14ac:dyDescent="0.25">
      <c r="A112" s="46">
        <v>90</v>
      </c>
      <c r="B112" s="7" t="s">
        <v>10</v>
      </c>
      <c r="C112" s="7" t="s">
        <v>27</v>
      </c>
      <c r="D112" s="7" t="s">
        <v>46</v>
      </c>
      <c r="E112" s="3">
        <v>1</v>
      </c>
      <c r="F112" s="3">
        <v>1</v>
      </c>
      <c r="G112" s="3">
        <v>0</v>
      </c>
      <c r="H112" s="3">
        <v>0</v>
      </c>
      <c r="I112" s="3">
        <v>0</v>
      </c>
      <c r="J112" s="6">
        <v>87</v>
      </c>
      <c r="K112" s="9">
        <v>7</v>
      </c>
      <c r="L112" s="11">
        <v>90</v>
      </c>
      <c r="M112" s="12" t="s">
        <v>11</v>
      </c>
      <c r="N112" s="6">
        <v>0</v>
      </c>
      <c r="O112" s="6">
        <v>72</v>
      </c>
      <c r="P112" s="6">
        <v>18</v>
      </c>
      <c r="Q112" s="6">
        <v>0</v>
      </c>
      <c r="R112" s="6">
        <v>0</v>
      </c>
      <c r="S112" s="6">
        <v>0</v>
      </c>
      <c r="T112" s="25">
        <f>IFERROR((MMTSPS_All_Data[[#This Row],[SROs]]*0.5+MMTSPS_All_Data[[#This Row],[0 - Bedroom]]*0.75+MMTSPS_All_Data[[#This Row],[1 - Bedroom]]*1+MMTSPS_All_Data[[#This Row],[2 - Bedroom]]*2+MMTSPS_All_Data[[#This Row],[3 - Bedroom]]*3+MMTSPS_All_Data[[#This Row],[4 - Bedroom]]*4)/SUM(MMTSPS_All_Data[[#This Row],[SROs]:[4 - Bedroom]]),"err")</f>
        <v>0.8</v>
      </c>
      <c r="U112" s="9">
        <v>90</v>
      </c>
      <c r="V112" s="23">
        <f>IFERROR(MMTSPS_All_Data[[#This Row],[Total units with PBRA]]/MMTSPS_All_Data[[#This Row],[Total Units]],"Err")</f>
        <v>1</v>
      </c>
      <c r="W112" s="41">
        <v>0</v>
      </c>
      <c r="X112" s="14">
        <v>0</v>
      </c>
      <c r="Y112" s="14">
        <v>1</v>
      </c>
      <c r="Z112" s="14">
        <v>0</v>
      </c>
      <c r="AA112" s="25">
        <f>SUM(MMTSPS_All_Data[[#This Row],[% Units with Rent &lt; 30% AMI]:[% Units with Rent &gt; 60% AMI]])</f>
        <v>1</v>
      </c>
      <c r="AB112" s="25">
        <f>IF(MMTSPS_All_Data[[#This Row],[Rent Category Total % ]]="A","n/a",MMTSPS_All_Data[[#This Row],[% Units with Rent &lt; 30% AMI]]*0.3+MMTSPS_All_Data[[#This Row],[% Units with Rent 31-50% AMI]]*0.5+MMTSPS_All_Data[[#This Row],[% Units with Rent 51-60% AMI]]*0.6+MMTSPS_All_Data[[#This Row],[% Units with Rent &gt; 60% AMI]]*0.8)</f>
        <v>0.6</v>
      </c>
      <c r="AC112" s="14">
        <v>0</v>
      </c>
      <c r="AD112" s="14">
        <v>0</v>
      </c>
      <c r="AE112" s="14">
        <v>0.65555555555555556</v>
      </c>
      <c r="AF112" s="14">
        <v>0</v>
      </c>
      <c r="AG112" s="14">
        <v>0</v>
      </c>
      <c r="AH112" s="14">
        <v>0.33333333333333331</v>
      </c>
      <c r="AI112" s="14">
        <v>0</v>
      </c>
      <c r="AJ112" s="25">
        <f>SUM(MMTSPS_All_Data[[#This Row],[ADF %]:[Dev Disabled %]])</f>
        <v>0.33333333333333331</v>
      </c>
      <c r="AK112" s="25">
        <f>SUM(MMTSPS_All_Data[[#This Row],[Family %]:[Dev Disabled %]])</f>
        <v>0.98888888888888893</v>
      </c>
      <c r="AL112" s="4">
        <v>10121.711111111112</v>
      </c>
      <c r="AM112" s="42">
        <v>0.94207333673359406</v>
      </c>
      <c r="AN112" s="12">
        <v>1356.7</v>
      </c>
      <c r="AO112" s="12">
        <v>1173.0222222222221</v>
      </c>
      <c r="AP112" s="12">
        <v>896.25555555555559</v>
      </c>
      <c r="AQ112" s="12">
        <v>1584.6444444444444</v>
      </c>
      <c r="AR112" s="12">
        <v>447.25555555555553</v>
      </c>
      <c r="AS112" s="12">
        <v>554.4</v>
      </c>
      <c r="AT112" s="12">
        <v>6012.2777777777774</v>
      </c>
      <c r="AU112" s="44">
        <v>0.59399816017054652</v>
      </c>
      <c r="AV112" s="4">
        <v>4109.4333333333334</v>
      </c>
      <c r="AW112" s="6">
        <v>1</v>
      </c>
      <c r="AX112" s="12">
        <v>27332.31111111111</v>
      </c>
      <c r="AY112" s="4">
        <v>1571.7444444444445</v>
      </c>
      <c r="AZ112" s="14">
        <v>1.6193605730498442</v>
      </c>
      <c r="BA112" s="12">
        <v>68563.411111111112</v>
      </c>
    </row>
    <row r="113" spans="1:53" ht="15" customHeight="1" x14ac:dyDescent="0.25">
      <c r="A113" s="46">
        <v>56</v>
      </c>
      <c r="B113" s="7" t="s">
        <v>12</v>
      </c>
      <c r="C113" s="7" t="s">
        <v>36</v>
      </c>
      <c r="D113" s="7" t="s">
        <v>47</v>
      </c>
      <c r="E113" s="3">
        <v>0</v>
      </c>
      <c r="F113" s="3">
        <v>0</v>
      </c>
      <c r="G113" s="3">
        <v>0</v>
      </c>
      <c r="H113" s="3">
        <v>1</v>
      </c>
      <c r="I113" s="3">
        <v>0</v>
      </c>
      <c r="J113" s="6">
        <v>45</v>
      </c>
      <c r="K113" s="9">
        <v>20</v>
      </c>
      <c r="L113" s="11">
        <v>8</v>
      </c>
      <c r="M113" s="12">
        <v>24401.232142857141</v>
      </c>
      <c r="N113" s="6">
        <v>0</v>
      </c>
      <c r="O113" s="6">
        <v>0</v>
      </c>
      <c r="P113" s="6">
        <v>30</v>
      </c>
      <c r="Q113" s="6">
        <v>21</v>
      </c>
      <c r="R113" s="6">
        <v>5</v>
      </c>
      <c r="S113" s="6">
        <v>0</v>
      </c>
      <c r="T113" s="25">
        <f>IFERROR((MMTSPS_All_Data[[#This Row],[SROs]]*0.5+MMTSPS_All_Data[[#This Row],[0 - Bedroom]]*0.75+MMTSPS_All_Data[[#This Row],[1 - Bedroom]]*1+MMTSPS_All_Data[[#This Row],[2 - Bedroom]]*2+MMTSPS_All_Data[[#This Row],[3 - Bedroom]]*3+MMTSPS_All_Data[[#This Row],[4 - Bedroom]]*4)/SUM(MMTSPS_All_Data[[#This Row],[SROs]:[4 - Bedroom]]),"err")</f>
        <v>1.5535714285714286</v>
      </c>
      <c r="U113" s="9">
        <v>11</v>
      </c>
      <c r="V113" s="23">
        <f>IFERROR(MMTSPS_All_Data[[#This Row],[Total units with PBRA]]/MMTSPS_All_Data[[#This Row],[Total Units]],"Err")</f>
        <v>0.19642857142857142</v>
      </c>
      <c r="W113" s="41">
        <v>0</v>
      </c>
      <c r="X113" s="14">
        <v>0.875</v>
      </c>
      <c r="Y113" s="14">
        <v>0</v>
      </c>
      <c r="Z113" s="14">
        <v>0.10714285714285714</v>
      </c>
      <c r="AA113" s="25">
        <f>SUM(MMTSPS_All_Data[[#This Row],[% Units with Rent &lt; 30% AMI]:[% Units with Rent &gt; 60% AMI]])</f>
        <v>0.9821428571428571</v>
      </c>
      <c r="AB113" s="25">
        <f>IF(MMTSPS_All_Data[[#This Row],[Rent Category Total % ]]="A","n/a",MMTSPS_All_Data[[#This Row],[% Units with Rent &lt; 30% AMI]]*0.3+MMTSPS_All_Data[[#This Row],[% Units with Rent 31-50% AMI]]*0.5+MMTSPS_All_Data[[#This Row],[% Units with Rent 51-60% AMI]]*0.6+MMTSPS_All_Data[[#This Row],[% Units with Rent &gt; 60% AMI]]*0.8)</f>
        <v>0.52321428571428574</v>
      </c>
      <c r="AC113" s="14">
        <v>0</v>
      </c>
      <c r="AD113" s="14">
        <v>0</v>
      </c>
      <c r="AE113" s="14">
        <v>0</v>
      </c>
      <c r="AF113" s="14">
        <v>0</v>
      </c>
      <c r="AG113" s="14">
        <v>0</v>
      </c>
      <c r="AH113" s="14">
        <v>0</v>
      </c>
      <c r="AI113" s="14">
        <v>0</v>
      </c>
      <c r="AJ113" s="25">
        <f>SUM(MMTSPS_All_Data[[#This Row],[ADF %]:[Dev Disabled %]])</f>
        <v>0</v>
      </c>
      <c r="AK113" s="25">
        <f>SUM(MMTSPS_All_Data[[#This Row],[Family %]:[Dev Disabled %]])</f>
        <v>0</v>
      </c>
      <c r="AL113" s="4">
        <v>5490.7857142857147</v>
      </c>
      <c r="AM113" s="42">
        <v>0.95904715979069055</v>
      </c>
      <c r="AN113" s="12">
        <v>1400.7678571428571</v>
      </c>
      <c r="AO113" s="12">
        <v>792.23214285714289</v>
      </c>
      <c r="AP113" s="12">
        <v>1314</v>
      </c>
      <c r="AQ113" s="12">
        <v>1809.1785714285713</v>
      </c>
      <c r="AR113" s="12">
        <v>236.64285714285714</v>
      </c>
      <c r="AS113" s="12">
        <v>445.75</v>
      </c>
      <c r="AT113" s="12">
        <v>5998.5714285714284</v>
      </c>
      <c r="AU113" s="44">
        <v>1.0924796086950865</v>
      </c>
      <c r="AV113" s="4">
        <v>-507.78571428571428</v>
      </c>
      <c r="AW113" s="6">
        <v>0</v>
      </c>
      <c r="AX113" s="12" t="s">
        <v>11</v>
      </c>
      <c r="AY113" s="4">
        <v>-507.78571428571428</v>
      </c>
      <c r="AZ113" s="14" t="s">
        <v>11</v>
      </c>
      <c r="BA113" s="12" t="s">
        <v>11</v>
      </c>
    </row>
    <row r="114" spans="1:53" ht="15" customHeight="1" x14ac:dyDescent="0.25">
      <c r="A114" s="46">
        <v>45</v>
      </c>
      <c r="B114" s="7" t="s">
        <v>28</v>
      </c>
      <c r="C114" s="7" t="s">
        <v>29</v>
      </c>
      <c r="D114" s="7" t="s">
        <v>46</v>
      </c>
      <c r="E114" s="3">
        <v>1</v>
      </c>
      <c r="F114" s="3">
        <v>1</v>
      </c>
      <c r="G114" s="3">
        <v>0</v>
      </c>
      <c r="H114" s="3">
        <v>0</v>
      </c>
      <c r="I114" s="3">
        <v>0</v>
      </c>
      <c r="J114" s="6">
        <v>6</v>
      </c>
      <c r="K114" s="9">
        <v>5</v>
      </c>
      <c r="L114" s="11">
        <v>45</v>
      </c>
      <c r="M114" s="12" t="s">
        <v>11</v>
      </c>
      <c r="N114" s="6">
        <v>0</v>
      </c>
      <c r="O114" s="6">
        <v>0</v>
      </c>
      <c r="P114" s="6">
        <v>44</v>
      </c>
      <c r="Q114" s="6">
        <v>1</v>
      </c>
      <c r="R114" s="6">
        <v>0</v>
      </c>
      <c r="S114" s="6">
        <v>0</v>
      </c>
      <c r="T114" s="25">
        <f>IFERROR((MMTSPS_All_Data[[#This Row],[SROs]]*0.5+MMTSPS_All_Data[[#This Row],[0 - Bedroom]]*0.75+MMTSPS_All_Data[[#This Row],[1 - Bedroom]]*1+MMTSPS_All_Data[[#This Row],[2 - Bedroom]]*2+MMTSPS_All_Data[[#This Row],[3 - Bedroom]]*3+MMTSPS_All_Data[[#This Row],[4 - Bedroom]]*4)/SUM(MMTSPS_All_Data[[#This Row],[SROs]:[4 - Bedroom]]),"err")</f>
        <v>1.0222222222222221</v>
      </c>
      <c r="U114" s="9">
        <v>44</v>
      </c>
      <c r="V114" s="23">
        <f>IFERROR(MMTSPS_All_Data[[#This Row],[Total units with PBRA]]/MMTSPS_All_Data[[#This Row],[Total Units]],"Err")</f>
        <v>0.97777777777777775</v>
      </c>
      <c r="W114" s="41">
        <v>0</v>
      </c>
      <c r="X114" s="14">
        <v>0</v>
      </c>
      <c r="Y114" s="14">
        <v>1</v>
      </c>
      <c r="Z114" s="14">
        <v>0</v>
      </c>
      <c r="AA114" s="25">
        <f>SUM(MMTSPS_All_Data[[#This Row],[% Units with Rent &lt; 30% AMI]:[% Units with Rent &gt; 60% AMI]])</f>
        <v>1</v>
      </c>
      <c r="AB114" s="25">
        <f>IF(MMTSPS_All_Data[[#This Row],[Rent Category Total % ]]="A","n/a",MMTSPS_All_Data[[#This Row],[% Units with Rent &lt; 30% AMI]]*0.3+MMTSPS_All_Data[[#This Row],[% Units with Rent 31-50% AMI]]*0.5+MMTSPS_All_Data[[#This Row],[% Units with Rent 51-60% AMI]]*0.6+MMTSPS_All_Data[[#This Row],[% Units with Rent &gt; 60% AMI]]*0.8)</f>
        <v>0.6</v>
      </c>
      <c r="AC114" s="14">
        <v>0</v>
      </c>
      <c r="AD114" s="14">
        <v>1</v>
      </c>
      <c r="AE114" s="14">
        <v>0</v>
      </c>
      <c r="AF114" s="14">
        <v>0</v>
      </c>
      <c r="AG114" s="14">
        <v>0</v>
      </c>
      <c r="AH114" s="14">
        <v>0</v>
      </c>
      <c r="AI114" s="14">
        <v>0</v>
      </c>
      <c r="AJ114" s="25">
        <f>SUM(MMTSPS_All_Data[[#This Row],[ADF %]:[Dev Disabled %]])</f>
        <v>0</v>
      </c>
      <c r="AK114" s="25">
        <f>SUM(MMTSPS_All_Data[[#This Row],[Family %]:[Dev Disabled %]])</f>
        <v>1</v>
      </c>
      <c r="AL114" s="4">
        <v>5225.6222222222223</v>
      </c>
      <c r="AM114" s="42">
        <v>0.99538748192127446</v>
      </c>
      <c r="AN114" s="12">
        <v>1335.9777777777779</v>
      </c>
      <c r="AO114" s="12">
        <v>724.75555555555559</v>
      </c>
      <c r="AP114" s="12">
        <v>650.82222222222219</v>
      </c>
      <c r="AQ114" s="12">
        <v>1081.1555555555556</v>
      </c>
      <c r="AR114" s="12">
        <v>438.02222222222224</v>
      </c>
      <c r="AS114" s="12">
        <v>757.64444444444439</v>
      </c>
      <c r="AT114" s="12">
        <v>4988.3777777777777</v>
      </c>
      <c r="AU114" s="44">
        <v>0.95459977121278483</v>
      </c>
      <c r="AV114" s="4">
        <v>237.24444444444444</v>
      </c>
      <c r="AW114" s="6">
        <v>0</v>
      </c>
      <c r="AX114" s="12" t="s">
        <v>11</v>
      </c>
      <c r="AY114" s="4">
        <v>237.24444444444444</v>
      </c>
      <c r="AZ114" s="14" t="s">
        <v>11</v>
      </c>
      <c r="BA114" s="12">
        <v>110862.22222222222</v>
      </c>
    </row>
    <row r="115" spans="1:53" ht="15" customHeight="1" x14ac:dyDescent="0.25">
      <c r="A115" s="46">
        <v>52</v>
      </c>
      <c r="B115" s="7" t="s">
        <v>18</v>
      </c>
      <c r="C115" s="7" t="s">
        <v>24</v>
      </c>
      <c r="D115" s="7" t="s">
        <v>48</v>
      </c>
      <c r="E115" s="3">
        <v>0</v>
      </c>
      <c r="F115" s="3">
        <v>1</v>
      </c>
      <c r="G115" s="3">
        <v>0</v>
      </c>
      <c r="H115" s="3">
        <v>0</v>
      </c>
      <c r="I115" s="3">
        <v>0</v>
      </c>
      <c r="J115" s="6">
        <v>37</v>
      </c>
      <c r="K115" s="9">
        <v>6</v>
      </c>
      <c r="L115" s="11">
        <v>52</v>
      </c>
      <c r="M115" s="12" t="s">
        <v>11</v>
      </c>
      <c r="N115" s="6">
        <v>0</v>
      </c>
      <c r="O115" s="6">
        <v>0</v>
      </c>
      <c r="P115" s="6">
        <v>52</v>
      </c>
      <c r="Q115" s="6">
        <v>0</v>
      </c>
      <c r="R115" s="6">
        <v>0</v>
      </c>
      <c r="S115" s="6">
        <v>0</v>
      </c>
      <c r="T115" s="25">
        <f>IFERROR((MMTSPS_All_Data[[#This Row],[SROs]]*0.5+MMTSPS_All_Data[[#This Row],[0 - Bedroom]]*0.75+MMTSPS_All_Data[[#This Row],[1 - Bedroom]]*1+MMTSPS_All_Data[[#This Row],[2 - Bedroom]]*2+MMTSPS_All_Data[[#This Row],[3 - Bedroom]]*3+MMTSPS_All_Data[[#This Row],[4 - Bedroom]]*4)/SUM(MMTSPS_All_Data[[#This Row],[SROs]:[4 - Bedroom]]),"err")</f>
        <v>1</v>
      </c>
      <c r="U115" s="9">
        <v>52</v>
      </c>
      <c r="V115" s="23">
        <f>IFERROR(MMTSPS_All_Data[[#This Row],[Total units with PBRA]]/MMTSPS_All_Data[[#This Row],[Total Units]],"Err")</f>
        <v>1</v>
      </c>
      <c r="W115" s="41">
        <v>0</v>
      </c>
      <c r="X115" s="14">
        <v>0.21153846153846154</v>
      </c>
      <c r="Y115" s="14">
        <v>0.78846153846153844</v>
      </c>
      <c r="Z115" s="14">
        <v>0</v>
      </c>
      <c r="AA115" s="25">
        <f>SUM(MMTSPS_All_Data[[#This Row],[% Units with Rent &lt; 30% AMI]:[% Units with Rent &gt; 60% AMI]])</f>
        <v>1</v>
      </c>
      <c r="AB115" s="25">
        <f>IF(MMTSPS_All_Data[[#This Row],[Rent Category Total % ]]="A","n/a",MMTSPS_All_Data[[#This Row],[% Units with Rent &lt; 30% AMI]]*0.3+MMTSPS_All_Data[[#This Row],[% Units with Rent 31-50% AMI]]*0.5+MMTSPS_All_Data[[#This Row],[% Units with Rent 51-60% AMI]]*0.6+MMTSPS_All_Data[[#This Row],[% Units with Rent &gt; 60% AMI]]*0.8)</f>
        <v>0.57884615384615379</v>
      </c>
      <c r="AC115" s="14">
        <v>0</v>
      </c>
      <c r="AD115" s="14">
        <v>1</v>
      </c>
      <c r="AE115" s="14">
        <v>0</v>
      </c>
      <c r="AF115" s="14">
        <v>0</v>
      </c>
      <c r="AG115" s="14">
        <v>0</v>
      </c>
      <c r="AH115" s="14">
        <v>0</v>
      </c>
      <c r="AI115" s="14">
        <v>0</v>
      </c>
      <c r="AJ115" s="25">
        <f>SUM(MMTSPS_All_Data[[#This Row],[ADF %]:[Dev Disabled %]])</f>
        <v>0</v>
      </c>
      <c r="AK115" s="25">
        <f>SUM(MMTSPS_All_Data[[#This Row],[Family %]:[Dev Disabled %]])</f>
        <v>1</v>
      </c>
      <c r="AL115" s="4">
        <v>7804.2884615384619</v>
      </c>
      <c r="AM115" s="42">
        <v>0.97625953013754441</v>
      </c>
      <c r="AN115" s="12">
        <v>1236.3269230769231</v>
      </c>
      <c r="AO115" s="12">
        <v>722.78846153846155</v>
      </c>
      <c r="AP115" s="12">
        <v>477.57692307692309</v>
      </c>
      <c r="AQ115" s="12">
        <v>981.94230769230774</v>
      </c>
      <c r="AR115" s="12">
        <v>580</v>
      </c>
      <c r="AS115" s="12">
        <v>394.78846153846155</v>
      </c>
      <c r="AT115" s="12">
        <v>4393.4230769230771</v>
      </c>
      <c r="AU115" s="44">
        <v>0.56294985745016912</v>
      </c>
      <c r="AV115" s="4">
        <v>3410.8653846153848</v>
      </c>
      <c r="AW115" s="6">
        <v>1</v>
      </c>
      <c r="AX115" s="12">
        <v>30173.384615384617</v>
      </c>
      <c r="AY115" s="4">
        <v>1469.1346153846155</v>
      </c>
      <c r="AZ115" s="14">
        <v>1.7566108745171833</v>
      </c>
      <c r="BA115" s="12">
        <v>54447.653846153844</v>
      </c>
    </row>
    <row r="116" spans="1:53" ht="15" customHeight="1" x14ac:dyDescent="0.25">
      <c r="A116" s="46">
        <v>40</v>
      </c>
      <c r="B116" s="7" t="s">
        <v>40</v>
      </c>
      <c r="C116" s="7" t="s">
        <v>24</v>
      </c>
      <c r="D116" s="7" t="s">
        <v>48</v>
      </c>
      <c r="E116" s="3">
        <v>0</v>
      </c>
      <c r="F116" s="3">
        <v>0</v>
      </c>
      <c r="G116" s="3">
        <v>0</v>
      </c>
      <c r="H116" s="3">
        <v>1</v>
      </c>
      <c r="I116" s="3">
        <v>0</v>
      </c>
      <c r="J116" s="6">
        <v>45</v>
      </c>
      <c r="K116" s="9">
        <v>20</v>
      </c>
      <c r="L116" s="11">
        <v>6.666666666666667</v>
      </c>
      <c r="M116" s="12">
        <v>19975.125</v>
      </c>
      <c r="N116" s="6">
        <v>0</v>
      </c>
      <c r="O116" s="6">
        <v>0</v>
      </c>
      <c r="P116" s="6">
        <v>8</v>
      </c>
      <c r="Q116" s="6">
        <v>16</v>
      </c>
      <c r="R116" s="6">
        <v>16</v>
      </c>
      <c r="S116" s="6">
        <v>0</v>
      </c>
      <c r="T116" s="25">
        <f>IFERROR((MMTSPS_All_Data[[#This Row],[SROs]]*0.5+MMTSPS_All_Data[[#This Row],[0 - Bedroom]]*0.75+MMTSPS_All_Data[[#This Row],[1 - Bedroom]]*1+MMTSPS_All_Data[[#This Row],[2 - Bedroom]]*2+MMTSPS_All_Data[[#This Row],[3 - Bedroom]]*3+MMTSPS_All_Data[[#This Row],[4 - Bedroom]]*4)/SUM(MMTSPS_All_Data[[#This Row],[SROs]:[4 - Bedroom]]),"err")</f>
        <v>2.2000000000000002</v>
      </c>
      <c r="U116" s="9">
        <v>40</v>
      </c>
      <c r="V116" s="23">
        <f>IFERROR(MMTSPS_All_Data[[#This Row],[Total units with PBRA]]/MMTSPS_All_Data[[#This Row],[Total Units]],"Err")</f>
        <v>1</v>
      </c>
      <c r="W116" s="41">
        <v>0</v>
      </c>
      <c r="X116" s="14">
        <v>1</v>
      </c>
      <c r="Y116" s="14">
        <v>0</v>
      </c>
      <c r="Z116" s="14">
        <v>0</v>
      </c>
      <c r="AA116" s="25">
        <f>SUM(MMTSPS_All_Data[[#This Row],[% Units with Rent &lt; 30% AMI]:[% Units with Rent &gt; 60% AMI]])</f>
        <v>1</v>
      </c>
      <c r="AB116" s="25">
        <f>IF(MMTSPS_All_Data[[#This Row],[Rent Category Total % ]]="A","n/a",MMTSPS_All_Data[[#This Row],[% Units with Rent &lt; 30% AMI]]*0.3+MMTSPS_All_Data[[#This Row],[% Units with Rent 31-50% AMI]]*0.5+MMTSPS_All_Data[[#This Row],[% Units with Rent 51-60% AMI]]*0.6+MMTSPS_All_Data[[#This Row],[% Units with Rent &gt; 60% AMI]]*0.8)</f>
        <v>0.5</v>
      </c>
      <c r="AC116" s="14">
        <v>0</v>
      </c>
      <c r="AD116" s="14">
        <v>0</v>
      </c>
      <c r="AE116" s="14">
        <v>0</v>
      </c>
      <c r="AF116" s="14">
        <v>0</v>
      </c>
      <c r="AG116" s="14">
        <v>0</v>
      </c>
      <c r="AH116" s="14">
        <v>0</v>
      </c>
      <c r="AI116" s="14">
        <v>0</v>
      </c>
      <c r="AJ116" s="25">
        <f>SUM(MMTSPS_All_Data[[#This Row],[ADF %]:[Dev Disabled %]])</f>
        <v>0</v>
      </c>
      <c r="AK116" s="25">
        <f>SUM(MMTSPS_All_Data[[#This Row],[Family %]:[Dev Disabled %]])</f>
        <v>0</v>
      </c>
      <c r="AL116" s="4">
        <v>6772.85</v>
      </c>
      <c r="AM116" s="42">
        <v>0.97266715004504212</v>
      </c>
      <c r="AN116" s="12">
        <v>1788.825</v>
      </c>
      <c r="AO116" s="12">
        <v>712.75</v>
      </c>
      <c r="AP116" s="12">
        <v>803.27499999999998</v>
      </c>
      <c r="AQ116" s="12">
        <v>2375.2750000000001</v>
      </c>
      <c r="AR116" s="12">
        <v>337.52499999999998</v>
      </c>
      <c r="AS116" s="12">
        <v>1076.5250000000001</v>
      </c>
      <c r="AT116" s="12">
        <v>7094.1750000000002</v>
      </c>
      <c r="AU116" s="44">
        <v>1.047443100024362</v>
      </c>
      <c r="AV116" s="4">
        <v>-321.32499999999999</v>
      </c>
      <c r="AW116" s="6">
        <v>0</v>
      </c>
      <c r="AX116" s="12" t="s">
        <v>11</v>
      </c>
      <c r="AY116" s="4">
        <v>-487.15</v>
      </c>
      <c r="AZ116" s="45">
        <v>-1.9377355646012362</v>
      </c>
      <c r="BA116" s="12" t="s">
        <v>11</v>
      </c>
    </row>
    <row r="117" spans="1:53" ht="15" customHeight="1" x14ac:dyDescent="0.25">
      <c r="A117" s="46">
        <v>44</v>
      </c>
      <c r="B117" s="7" t="s">
        <v>28</v>
      </c>
      <c r="C117" s="7" t="s">
        <v>29</v>
      </c>
      <c r="D117" s="7" t="s">
        <v>46</v>
      </c>
      <c r="E117" s="3">
        <v>1</v>
      </c>
      <c r="F117" s="3">
        <v>0</v>
      </c>
      <c r="G117" s="3">
        <v>0</v>
      </c>
      <c r="H117" s="3">
        <v>1</v>
      </c>
      <c r="I117" s="3">
        <v>0</v>
      </c>
      <c r="J117" s="6">
        <v>35</v>
      </c>
      <c r="K117" s="9">
        <v>16</v>
      </c>
      <c r="L117" s="11">
        <v>8.8000000000000007</v>
      </c>
      <c r="M117" s="12">
        <v>21537.5</v>
      </c>
      <c r="N117" s="6">
        <v>0</v>
      </c>
      <c r="O117" s="6">
        <v>0</v>
      </c>
      <c r="P117" s="6">
        <v>14</v>
      </c>
      <c r="Q117" s="6">
        <v>12</v>
      </c>
      <c r="R117" s="6">
        <v>18</v>
      </c>
      <c r="S117" s="6">
        <v>0</v>
      </c>
      <c r="T117" s="25">
        <f>IFERROR((MMTSPS_All_Data[[#This Row],[SROs]]*0.5+MMTSPS_All_Data[[#This Row],[0 - Bedroom]]*0.75+MMTSPS_All_Data[[#This Row],[1 - Bedroom]]*1+MMTSPS_All_Data[[#This Row],[2 - Bedroom]]*2+MMTSPS_All_Data[[#This Row],[3 - Bedroom]]*3+MMTSPS_All_Data[[#This Row],[4 - Bedroom]]*4)/SUM(MMTSPS_All_Data[[#This Row],[SROs]:[4 - Bedroom]]),"err")</f>
        <v>2.0909090909090908</v>
      </c>
      <c r="U117" s="9">
        <v>44</v>
      </c>
      <c r="V117" s="23">
        <f>IFERROR(MMTSPS_All_Data[[#This Row],[Total units with PBRA]]/MMTSPS_All_Data[[#This Row],[Total Units]],"Err")</f>
        <v>1</v>
      </c>
      <c r="W117" s="41">
        <v>0</v>
      </c>
      <c r="X117" s="14">
        <v>1</v>
      </c>
      <c r="Y117" s="14">
        <v>0</v>
      </c>
      <c r="Z117" s="14">
        <v>0</v>
      </c>
      <c r="AA117" s="25">
        <f>SUM(MMTSPS_All_Data[[#This Row],[% Units with Rent &lt; 30% AMI]:[% Units with Rent &gt; 60% AMI]])</f>
        <v>1</v>
      </c>
      <c r="AB117" s="25">
        <f>IF(MMTSPS_All_Data[[#This Row],[Rent Category Total % ]]="A","n/a",MMTSPS_All_Data[[#This Row],[% Units with Rent &lt; 30% AMI]]*0.3+MMTSPS_All_Data[[#This Row],[% Units with Rent 31-50% AMI]]*0.5+MMTSPS_All_Data[[#This Row],[% Units with Rent 51-60% AMI]]*0.6+MMTSPS_All_Data[[#This Row],[% Units with Rent &gt; 60% AMI]]*0.8)</f>
        <v>0.5</v>
      </c>
      <c r="AC117" s="14">
        <v>0</v>
      </c>
      <c r="AD117" s="14">
        <v>0</v>
      </c>
      <c r="AE117" s="14">
        <v>0</v>
      </c>
      <c r="AF117" s="14">
        <v>0</v>
      </c>
      <c r="AG117" s="14">
        <v>0</v>
      </c>
      <c r="AH117" s="14">
        <v>0</v>
      </c>
      <c r="AI117" s="14">
        <v>0</v>
      </c>
      <c r="AJ117" s="25">
        <f>SUM(MMTSPS_All_Data[[#This Row],[ADF %]:[Dev Disabled %]])</f>
        <v>0</v>
      </c>
      <c r="AK117" s="25">
        <f>SUM(MMTSPS_All_Data[[#This Row],[Family %]:[Dev Disabled %]])</f>
        <v>0</v>
      </c>
      <c r="AL117" s="4">
        <v>6241.295454545455</v>
      </c>
      <c r="AM117" s="42">
        <v>0.97063964695710114</v>
      </c>
      <c r="AN117" s="12">
        <v>1917.090909090909</v>
      </c>
      <c r="AO117" s="12">
        <v>821.63636363636363</v>
      </c>
      <c r="AP117" s="12">
        <v>771.13636363636363</v>
      </c>
      <c r="AQ117" s="12">
        <v>2483.568181818182</v>
      </c>
      <c r="AR117" s="12">
        <v>344.5</v>
      </c>
      <c r="AS117" s="12">
        <v>695.68181818181813</v>
      </c>
      <c r="AT117" s="12">
        <v>7033.613636363636</v>
      </c>
      <c r="AU117" s="44">
        <v>1.1269477126325027</v>
      </c>
      <c r="AV117" s="4">
        <v>-792.31818181818187</v>
      </c>
      <c r="AW117" s="6">
        <v>0</v>
      </c>
      <c r="AX117" s="12" t="s">
        <v>11</v>
      </c>
      <c r="AY117" s="4">
        <v>-792.31818181818187</v>
      </c>
      <c r="AZ117" s="14" t="s">
        <v>11</v>
      </c>
      <c r="BA117" s="12" t="s">
        <v>11</v>
      </c>
    </row>
    <row r="118" spans="1:53" ht="15" customHeight="1" x14ac:dyDescent="0.25">
      <c r="A118" s="46">
        <v>31</v>
      </c>
      <c r="B118" s="7" t="s">
        <v>10</v>
      </c>
      <c r="C118" s="7" t="s">
        <v>27</v>
      </c>
      <c r="D118" s="7" t="s">
        <v>46</v>
      </c>
      <c r="E118" s="3">
        <v>1</v>
      </c>
      <c r="F118" s="3">
        <v>1</v>
      </c>
      <c r="G118" s="3">
        <v>0</v>
      </c>
      <c r="H118" s="3">
        <v>0</v>
      </c>
      <c r="I118" s="3">
        <v>0</v>
      </c>
      <c r="J118" s="6">
        <v>98</v>
      </c>
      <c r="K118" s="9">
        <v>7</v>
      </c>
      <c r="L118" s="11">
        <v>31</v>
      </c>
      <c r="M118" s="12" t="s">
        <v>11</v>
      </c>
      <c r="N118" s="6">
        <v>0</v>
      </c>
      <c r="O118" s="6">
        <v>30</v>
      </c>
      <c r="P118" s="6">
        <v>1</v>
      </c>
      <c r="Q118" s="6">
        <v>0</v>
      </c>
      <c r="R118" s="6">
        <v>0</v>
      </c>
      <c r="S118" s="6">
        <v>0</v>
      </c>
      <c r="T118" s="25">
        <f>IFERROR((MMTSPS_All_Data[[#This Row],[SROs]]*0.5+MMTSPS_All_Data[[#This Row],[0 - Bedroom]]*0.75+MMTSPS_All_Data[[#This Row],[1 - Bedroom]]*1+MMTSPS_All_Data[[#This Row],[2 - Bedroom]]*2+MMTSPS_All_Data[[#This Row],[3 - Bedroom]]*3+MMTSPS_All_Data[[#This Row],[4 - Bedroom]]*4)/SUM(MMTSPS_All_Data[[#This Row],[SROs]:[4 - Bedroom]]),"err")</f>
        <v>0.75806451612903225</v>
      </c>
      <c r="U118" s="9">
        <v>30</v>
      </c>
      <c r="V118" s="23">
        <f>IFERROR(MMTSPS_All_Data[[#This Row],[Total units with PBRA]]/MMTSPS_All_Data[[#This Row],[Total Units]],"Err")</f>
        <v>0.967741935483871</v>
      </c>
      <c r="W118" s="41">
        <v>0</v>
      </c>
      <c r="X118" s="14">
        <v>3.2258064516129031E-2</v>
      </c>
      <c r="Y118" s="14">
        <v>0.93548387096774188</v>
      </c>
      <c r="Z118" s="14">
        <v>0</v>
      </c>
      <c r="AA118" s="25">
        <f>SUM(MMTSPS_All_Data[[#This Row],[% Units with Rent &lt; 30% AMI]:[% Units with Rent &gt; 60% AMI]])</f>
        <v>0.96774193548387089</v>
      </c>
      <c r="AB118" s="25">
        <f>IF(MMTSPS_All_Data[[#This Row],[Rent Category Total % ]]="A","n/a",MMTSPS_All_Data[[#This Row],[% Units with Rent &lt; 30% AMI]]*0.3+MMTSPS_All_Data[[#This Row],[% Units with Rent 31-50% AMI]]*0.5+MMTSPS_All_Data[[#This Row],[% Units with Rent 51-60% AMI]]*0.6+MMTSPS_All_Data[[#This Row],[% Units with Rent &gt; 60% AMI]]*0.8)</f>
        <v>0.57741935483870965</v>
      </c>
      <c r="AC118" s="14">
        <v>0</v>
      </c>
      <c r="AD118" s="14">
        <v>0</v>
      </c>
      <c r="AE118" s="14">
        <v>0.74193548387096775</v>
      </c>
      <c r="AF118" s="14">
        <v>0</v>
      </c>
      <c r="AG118" s="14">
        <v>0</v>
      </c>
      <c r="AH118" s="14">
        <v>0.22580645161290322</v>
      </c>
      <c r="AI118" s="14">
        <v>0</v>
      </c>
      <c r="AJ118" s="25">
        <f>SUM(MMTSPS_All_Data[[#This Row],[ADF %]:[Dev Disabled %]])</f>
        <v>0.22580645161290322</v>
      </c>
      <c r="AK118" s="25">
        <f>SUM(MMTSPS_All_Data[[#This Row],[Family %]:[Dev Disabled %]])</f>
        <v>0.967741935483871</v>
      </c>
      <c r="AL118" s="4">
        <v>10221.322580645161</v>
      </c>
      <c r="AM118" s="42">
        <v>0.95550859947810496</v>
      </c>
      <c r="AN118" s="12">
        <v>1984.8387096774193</v>
      </c>
      <c r="AO118" s="12">
        <v>1341.0645161290322</v>
      </c>
      <c r="AP118" s="12">
        <v>1505.8709677419354</v>
      </c>
      <c r="AQ118" s="12">
        <v>1329.1612903225807</v>
      </c>
      <c r="AR118" s="12">
        <v>119.19354838709677</v>
      </c>
      <c r="AS118" s="12">
        <v>337.90322580645159</v>
      </c>
      <c r="AT118" s="12">
        <v>6618.0322580645161</v>
      </c>
      <c r="AU118" s="44">
        <v>0.64747318224710515</v>
      </c>
      <c r="AV118" s="4">
        <v>3603.2903225806454</v>
      </c>
      <c r="AW118" s="6">
        <v>1</v>
      </c>
      <c r="AX118" s="12">
        <v>50239.096774193546</v>
      </c>
      <c r="AY118" s="4">
        <v>76.483870967741936</v>
      </c>
      <c r="AZ118" s="14">
        <v>1.0216864384300886</v>
      </c>
      <c r="BA118" s="12">
        <v>78101.806451612909</v>
      </c>
    </row>
    <row r="119" spans="1:53" ht="15" customHeight="1" x14ac:dyDescent="0.25">
      <c r="A119" s="46">
        <v>100</v>
      </c>
      <c r="B119" s="7" t="s">
        <v>10</v>
      </c>
      <c r="C119" s="7" t="s">
        <v>27</v>
      </c>
      <c r="D119" s="7" t="s">
        <v>46</v>
      </c>
      <c r="E119" s="3">
        <v>1</v>
      </c>
      <c r="F119" s="3">
        <v>1</v>
      </c>
      <c r="G119" s="3">
        <v>0</v>
      </c>
      <c r="H119" s="3">
        <v>0</v>
      </c>
      <c r="I119" s="3">
        <v>0</v>
      </c>
      <c r="J119" s="6">
        <v>101</v>
      </c>
      <c r="K119" s="9">
        <v>15</v>
      </c>
      <c r="L119" s="11">
        <v>50</v>
      </c>
      <c r="M119" s="12" t="s">
        <v>11</v>
      </c>
      <c r="N119" s="6">
        <v>0</v>
      </c>
      <c r="O119" s="6">
        <v>8</v>
      </c>
      <c r="P119" s="6">
        <v>88</v>
      </c>
      <c r="Q119" s="6">
        <v>4</v>
      </c>
      <c r="R119" s="6">
        <v>0</v>
      </c>
      <c r="S119" s="6">
        <v>0</v>
      </c>
      <c r="T119" s="25">
        <f>IFERROR((MMTSPS_All_Data[[#This Row],[SROs]]*0.5+MMTSPS_All_Data[[#This Row],[0 - Bedroom]]*0.75+MMTSPS_All_Data[[#This Row],[1 - Bedroom]]*1+MMTSPS_All_Data[[#This Row],[2 - Bedroom]]*2+MMTSPS_All_Data[[#This Row],[3 - Bedroom]]*3+MMTSPS_All_Data[[#This Row],[4 - Bedroom]]*4)/SUM(MMTSPS_All_Data[[#This Row],[SROs]:[4 - Bedroom]]),"err")</f>
        <v>1.02</v>
      </c>
      <c r="U119" s="9">
        <v>0</v>
      </c>
      <c r="V119" s="23">
        <f>IFERROR(MMTSPS_All_Data[[#This Row],[Total units with PBRA]]/MMTSPS_All_Data[[#This Row],[Total Units]],"Err")</f>
        <v>0</v>
      </c>
      <c r="W119" s="41">
        <v>0.16</v>
      </c>
      <c r="X119" s="14">
        <v>0.83</v>
      </c>
      <c r="Y119" s="14">
        <v>0</v>
      </c>
      <c r="Z119" s="14">
        <v>0</v>
      </c>
      <c r="AA119" s="25">
        <f>SUM(MMTSPS_All_Data[[#This Row],[% Units with Rent &lt; 30% AMI]:[% Units with Rent &gt; 60% AMI]])</f>
        <v>0.99</v>
      </c>
      <c r="AB119" s="25">
        <f>IF(MMTSPS_All_Data[[#This Row],[Rent Category Total % ]]="A","n/a",MMTSPS_All_Data[[#This Row],[% Units with Rent &lt; 30% AMI]]*0.3+MMTSPS_All_Data[[#This Row],[% Units with Rent 31-50% AMI]]*0.5+MMTSPS_All_Data[[#This Row],[% Units with Rent 51-60% AMI]]*0.6+MMTSPS_All_Data[[#This Row],[% Units with Rent &gt; 60% AMI]]*0.8)</f>
        <v>0.46299999999999997</v>
      </c>
      <c r="AC119" s="14">
        <v>0</v>
      </c>
      <c r="AD119" s="14">
        <v>1</v>
      </c>
      <c r="AE119" s="14">
        <v>0</v>
      </c>
      <c r="AF119" s="14">
        <v>0</v>
      </c>
      <c r="AG119" s="14">
        <v>0</v>
      </c>
      <c r="AH119" s="14">
        <v>0</v>
      </c>
      <c r="AI119" s="14">
        <v>0</v>
      </c>
      <c r="AJ119" s="25">
        <f>SUM(MMTSPS_All_Data[[#This Row],[ADF %]:[Dev Disabled %]])</f>
        <v>0</v>
      </c>
      <c r="AK119" s="25">
        <f>SUM(MMTSPS_All_Data[[#This Row],[Family %]:[Dev Disabled %]])</f>
        <v>1</v>
      </c>
      <c r="AL119" s="4">
        <v>6642.75</v>
      </c>
      <c r="AM119" s="42">
        <v>0.98507339259871818</v>
      </c>
      <c r="AN119" s="12">
        <v>851.37</v>
      </c>
      <c r="AO119" s="12">
        <v>504.23</v>
      </c>
      <c r="AP119" s="12">
        <v>1196.75</v>
      </c>
      <c r="AQ119" s="12">
        <v>1260.51</v>
      </c>
      <c r="AR119" s="12">
        <v>149.08000000000001</v>
      </c>
      <c r="AS119" s="12">
        <v>411.69</v>
      </c>
      <c r="AT119" s="12">
        <v>4373.63</v>
      </c>
      <c r="AU119" s="44">
        <v>0.65840653343871136</v>
      </c>
      <c r="AV119" s="4">
        <v>2269.12</v>
      </c>
      <c r="AW119" s="6">
        <v>1</v>
      </c>
      <c r="AX119" s="12">
        <v>19921.189999999999</v>
      </c>
      <c r="AY119" s="4">
        <v>679.16</v>
      </c>
      <c r="AZ119" s="14">
        <v>1.4271554001358524</v>
      </c>
      <c r="BA119" s="12">
        <v>40381.33</v>
      </c>
    </row>
    <row r="120" spans="1:53" ht="15" customHeight="1" x14ac:dyDescent="0.25">
      <c r="A120" s="46">
        <v>18</v>
      </c>
      <c r="B120" s="7" t="s">
        <v>10</v>
      </c>
      <c r="C120" s="7" t="s">
        <v>27</v>
      </c>
      <c r="D120" s="7" t="s">
        <v>46</v>
      </c>
      <c r="E120" s="3">
        <v>1</v>
      </c>
      <c r="F120" s="3">
        <v>1</v>
      </c>
      <c r="G120" s="3">
        <v>0</v>
      </c>
      <c r="H120" s="3">
        <v>0</v>
      </c>
      <c r="I120" s="3">
        <v>0</v>
      </c>
      <c r="J120" s="6">
        <v>16</v>
      </c>
      <c r="K120" s="9">
        <v>15</v>
      </c>
      <c r="L120" s="11">
        <v>4.5</v>
      </c>
      <c r="M120" s="12" t="s">
        <v>11</v>
      </c>
      <c r="N120" s="6">
        <v>0</v>
      </c>
      <c r="O120" s="6">
        <v>0</v>
      </c>
      <c r="P120" s="6">
        <v>0</v>
      </c>
      <c r="Q120" s="6">
        <v>4</v>
      </c>
      <c r="R120" s="6">
        <v>12</v>
      </c>
      <c r="S120" s="6">
        <v>2</v>
      </c>
      <c r="T120" s="25">
        <f>IFERROR((MMTSPS_All_Data[[#This Row],[SROs]]*0.5+MMTSPS_All_Data[[#This Row],[0 - Bedroom]]*0.75+MMTSPS_All_Data[[#This Row],[1 - Bedroom]]*1+MMTSPS_All_Data[[#This Row],[2 - Bedroom]]*2+MMTSPS_All_Data[[#This Row],[3 - Bedroom]]*3+MMTSPS_All_Data[[#This Row],[4 - Bedroom]]*4)/SUM(MMTSPS_All_Data[[#This Row],[SROs]:[4 - Bedroom]]),"err")</f>
        <v>2.8888888888888888</v>
      </c>
      <c r="U120" s="9">
        <v>0</v>
      </c>
      <c r="V120" s="23">
        <f>IFERROR(MMTSPS_All_Data[[#This Row],[Total units with PBRA]]/MMTSPS_All_Data[[#This Row],[Total Units]],"Err")</f>
        <v>0</v>
      </c>
      <c r="W120" s="41">
        <v>0</v>
      </c>
      <c r="X120" s="14">
        <v>0.22222222222222221</v>
      </c>
      <c r="Y120" s="14">
        <v>0.77777777777777779</v>
      </c>
      <c r="Z120" s="14">
        <v>0</v>
      </c>
      <c r="AA120" s="25">
        <f>SUM(MMTSPS_All_Data[[#This Row],[% Units with Rent &lt; 30% AMI]:[% Units with Rent &gt; 60% AMI]])</f>
        <v>1</v>
      </c>
      <c r="AB120" s="25">
        <f>IF(MMTSPS_All_Data[[#This Row],[Rent Category Total % ]]="A","n/a",MMTSPS_All_Data[[#This Row],[% Units with Rent &lt; 30% AMI]]*0.3+MMTSPS_All_Data[[#This Row],[% Units with Rent 31-50% AMI]]*0.5+MMTSPS_All_Data[[#This Row],[% Units with Rent 51-60% AMI]]*0.6+MMTSPS_All_Data[[#This Row],[% Units with Rent &gt; 60% AMI]]*0.8)</f>
        <v>0.57777777777777772</v>
      </c>
      <c r="AC120" s="14">
        <v>0</v>
      </c>
      <c r="AD120" s="14">
        <v>0</v>
      </c>
      <c r="AE120" s="14">
        <v>0</v>
      </c>
      <c r="AF120" s="14">
        <v>0</v>
      </c>
      <c r="AG120" s="14">
        <v>0</v>
      </c>
      <c r="AH120" s="14">
        <v>0</v>
      </c>
      <c r="AI120" s="14">
        <v>0</v>
      </c>
      <c r="AJ120" s="25">
        <f>SUM(MMTSPS_All_Data[[#This Row],[ADF %]:[Dev Disabled %]])</f>
        <v>0</v>
      </c>
      <c r="AK120" s="25">
        <f>SUM(MMTSPS_All_Data[[#This Row],[Family %]:[Dev Disabled %]])</f>
        <v>0</v>
      </c>
      <c r="AL120" s="4">
        <v>11696.888888888889</v>
      </c>
      <c r="AM120" s="42">
        <v>0.95900337734974073</v>
      </c>
      <c r="AN120" s="12">
        <v>1049.5</v>
      </c>
      <c r="AO120" s="12">
        <v>559.11111111111109</v>
      </c>
      <c r="AP120" s="12">
        <v>1921.3333333333333</v>
      </c>
      <c r="AQ120" s="12">
        <v>1799</v>
      </c>
      <c r="AR120" s="12">
        <v>174.11111111111111</v>
      </c>
      <c r="AS120" s="12">
        <v>417.05555555555554</v>
      </c>
      <c r="AT120" s="12">
        <v>5920.1111111111113</v>
      </c>
      <c r="AU120" s="44">
        <v>0.50612698533323197</v>
      </c>
      <c r="AV120" s="4">
        <v>5776.7777777777774</v>
      </c>
      <c r="AW120" s="6">
        <v>1</v>
      </c>
      <c r="AX120" s="12">
        <v>60309.166666666664</v>
      </c>
      <c r="AY120" s="4">
        <v>1173.8888888888889</v>
      </c>
      <c r="AZ120" s="14">
        <v>1.2550330710182012</v>
      </c>
      <c r="BA120" s="12">
        <v>70672.611111111109</v>
      </c>
    </row>
    <row r="121" spans="1:53" ht="15" customHeight="1" x14ac:dyDescent="0.25">
      <c r="A121" s="46">
        <v>30</v>
      </c>
      <c r="B121" s="7" t="s">
        <v>41</v>
      </c>
      <c r="C121" s="7" t="s">
        <v>24</v>
      </c>
      <c r="D121" s="7" t="s">
        <v>48</v>
      </c>
      <c r="E121" s="3">
        <v>0</v>
      </c>
      <c r="F121" s="3">
        <v>0</v>
      </c>
      <c r="G121" s="3">
        <v>0</v>
      </c>
      <c r="H121" s="3">
        <v>1</v>
      </c>
      <c r="I121" s="3">
        <v>0</v>
      </c>
      <c r="J121" s="6">
        <v>44</v>
      </c>
      <c r="K121" s="9">
        <v>20</v>
      </c>
      <c r="L121" s="11">
        <v>7.5</v>
      </c>
      <c r="M121" s="12">
        <v>30377.5</v>
      </c>
      <c r="N121" s="6">
        <v>0</v>
      </c>
      <c r="O121" s="6">
        <v>0</v>
      </c>
      <c r="P121" s="6">
        <v>20</v>
      </c>
      <c r="Q121" s="6">
        <v>10</v>
      </c>
      <c r="R121" s="6">
        <v>0</v>
      </c>
      <c r="S121" s="6">
        <v>0</v>
      </c>
      <c r="T121" s="25">
        <f>IFERROR((MMTSPS_All_Data[[#This Row],[SROs]]*0.5+MMTSPS_All_Data[[#This Row],[0 - Bedroom]]*0.75+MMTSPS_All_Data[[#This Row],[1 - Bedroom]]*1+MMTSPS_All_Data[[#This Row],[2 - Bedroom]]*2+MMTSPS_All_Data[[#This Row],[3 - Bedroom]]*3+MMTSPS_All_Data[[#This Row],[4 - Bedroom]]*4)/SUM(MMTSPS_All_Data[[#This Row],[SROs]:[4 - Bedroom]]),"err")</f>
        <v>1.3333333333333333</v>
      </c>
      <c r="U121" s="9">
        <v>30</v>
      </c>
      <c r="V121" s="23">
        <f>IFERROR(MMTSPS_All_Data[[#This Row],[Total units with PBRA]]/MMTSPS_All_Data[[#This Row],[Total Units]],"Err")</f>
        <v>1</v>
      </c>
      <c r="W121" s="41">
        <v>0</v>
      </c>
      <c r="X121" s="14">
        <v>0.96666666666666667</v>
      </c>
      <c r="Y121" s="14">
        <v>0</v>
      </c>
      <c r="Z121" s="14">
        <v>3.3333333333333333E-2</v>
      </c>
      <c r="AA121" s="25">
        <f>SUM(MMTSPS_All_Data[[#This Row],[% Units with Rent &lt; 30% AMI]:[% Units with Rent &gt; 60% AMI]])</f>
        <v>1</v>
      </c>
      <c r="AB121" s="25">
        <f>IF(MMTSPS_All_Data[[#This Row],[Rent Category Total % ]]="A","n/a",MMTSPS_All_Data[[#This Row],[% Units with Rent &lt; 30% AMI]]*0.3+MMTSPS_All_Data[[#This Row],[% Units with Rent 31-50% AMI]]*0.5+MMTSPS_All_Data[[#This Row],[% Units with Rent 51-60% AMI]]*0.6+MMTSPS_All_Data[[#This Row],[% Units with Rent &gt; 60% AMI]]*0.8)</f>
        <v>0.51</v>
      </c>
      <c r="AC121" s="14">
        <v>0</v>
      </c>
      <c r="AD121" s="14">
        <v>0</v>
      </c>
      <c r="AE121" s="14">
        <v>0</v>
      </c>
      <c r="AF121" s="14">
        <v>0</v>
      </c>
      <c r="AG121" s="14">
        <v>0</v>
      </c>
      <c r="AH121" s="14">
        <v>0</v>
      </c>
      <c r="AI121" s="14">
        <v>0</v>
      </c>
      <c r="AJ121" s="25">
        <f>SUM(MMTSPS_All_Data[[#This Row],[ADF %]:[Dev Disabled %]])</f>
        <v>0</v>
      </c>
      <c r="AK121" s="25">
        <f>SUM(MMTSPS_All_Data[[#This Row],[Family %]:[Dev Disabled %]])</f>
        <v>0</v>
      </c>
      <c r="AL121" s="4">
        <v>6845.7333333333336</v>
      </c>
      <c r="AM121" s="42">
        <v>0.95498124019698982</v>
      </c>
      <c r="AN121" s="12">
        <v>1527.5333333333333</v>
      </c>
      <c r="AO121" s="12">
        <v>749.9</v>
      </c>
      <c r="AP121" s="12">
        <v>354.7</v>
      </c>
      <c r="AQ121" s="12">
        <v>1998.9666666666667</v>
      </c>
      <c r="AR121" s="12">
        <v>386.53333333333336</v>
      </c>
      <c r="AS121" s="12">
        <v>538.76666666666665</v>
      </c>
      <c r="AT121" s="12">
        <v>5556.4</v>
      </c>
      <c r="AU121" s="44">
        <v>0.81165884346454242</v>
      </c>
      <c r="AV121" s="4">
        <v>1289.3333333333333</v>
      </c>
      <c r="AW121" s="6">
        <v>0</v>
      </c>
      <c r="AX121" s="12" t="s">
        <v>11</v>
      </c>
      <c r="AY121" s="4">
        <v>759.66666666666663</v>
      </c>
      <c r="AZ121" s="14">
        <v>2.4342353681560729</v>
      </c>
      <c r="BA121" s="12" t="s">
        <v>11</v>
      </c>
    </row>
    <row r="122" spans="1:53" ht="15" customHeight="1" x14ac:dyDescent="0.25">
      <c r="A122" s="46">
        <v>32</v>
      </c>
      <c r="B122" s="7" t="s">
        <v>28</v>
      </c>
      <c r="C122" s="7" t="s">
        <v>29</v>
      </c>
      <c r="D122" s="7" t="s">
        <v>46</v>
      </c>
      <c r="E122" s="3">
        <v>1</v>
      </c>
      <c r="F122" s="3">
        <v>1</v>
      </c>
      <c r="G122" s="3">
        <v>0</v>
      </c>
      <c r="H122" s="3">
        <v>0</v>
      </c>
      <c r="I122" s="3">
        <v>0</v>
      </c>
      <c r="J122" s="6">
        <v>38</v>
      </c>
      <c r="K122" s="9">
        <v>6</v>
      </c>
      <c r="L122" s="11">
        <v>2.1333333333333333</v>
      </c>
      <c r="M122" s="12" t="s">
        <v>11</v>
      </c>
      <c r="N122" s="6">
        <v>0</v>
      </c>
      <c r="O122" s="6">
        <v>0</v>
      </c>
      <c r="P122" s="6">
        <v>0</v>
      </c>
      <c r="Q122" s="6">
        <v>32</v>
      </c>
      <c r="R122" s="6">
        <v>0</v>
      </c>
      <c r="S122" s="6">
        <v>0</v>
      </c>
      <c r="T122" s="25">
        <f>IFERROR((MMTSPS_All_Data[[#This Row],[SROs]]*0.5+MMTSPS_All_Data[[#This Row],[0 - Bedroom]]*0.75+MMTSPS_All_Data[[#This Row],[1 - Bedroom]]*1+MMTSPS_All_Data[[#This Row],[2 - Bedroom]]*2+MMTSPS_All_Data[[#This Row],[3 - Bedroom]]*3+MMTSPS_All_Data[[#This Row],[4 - Bedroom]]*4)/SUM(MMTSPS_All_Data[[#This Row],[SROs]:[4 - Bedroom]]),"err")</f>
        <v>2</v>
      </c>
      <c r="U122" s="9">
        <v>31</v>
      </c>
      <c r="V122" s="23">
        <f>IFERROR(MMTSPS_All_Data[[#This Row],[Total units with PBRA]]/MMTSPS_All_Data[[#This Row],[Total Units]],"Err")</f>
        <v>0.96875</v>
      </c>
      <c r="W122" s="41">
        <v>0</v>
      </c>
      <c r="X122" s="14">
        <v>0.21875</v>
      </c>
      <c r="Y122" s="14">
        <v>0.78125</v>
      </c>
      <c r="Z122" s="14">
        <v>0</v>
      </c>
      <c r="AA122" s="25">
        <f>SUM(MMTSPS_All_Data[[#This Row],[% Units with Rent &lt; 30% AMI]:[% Units with Rent &gt; 60% AMI]])</f>
        <v>1</v>
      </c>
      <c r="AB122" s="25">
        <f>IF(MMTSPS_All_Data[[#This Row],[Rent Category Total % ]]="A","n/a",MMTSPS_All_Data[[#This Row],[% Units with Rent &lt; 30% AMI]]*0.3+MMTSPS_All_Data[[#This Row],[% Units with Rent 31-50% AMI]]*0.5+MMTSPS_All_Data[[#This Row],[% Units with Rent 51-60% AMI]]*0.6+MMTSPS_All_Data[[#This Row],[% Units with Rent &gt; 60% AMI]]*0.8)</f>
        <v>0.578125</v>
      </c>
      <c r="AC122" s="14">
        <v>0</v>
      </c>
      <c r="AD122" s="14">
        <v>0</v>
      </c>
      <c r="AE122" s="14">
        <v>0</v>
      </c>
      <c r="AF122" s="14">
        <v>0</v>
      </c>
      <c r="AG122" s="14">
        <v>0</v>
      </c>
      <c r="AH122" s="14">
        <v>0</v>
      </c>
      <c r="AI122" s="14">
        <v>0</v>
      </c>
      <c r="AJ122" s="25">
        <f>SUM(MMTSPS_All_Data[[#This Row],[ADF %]:[Dev Disabled %]])</f>
        <v>0</v>
      </c>
      <c r="AK122" s="25">
        <f>SUM(MMTSPS_All_Data[[#This Row],[Family %]:[Dev Disabled %]])</f>
        <v>0</v>
      </c>
      <c r="AL122" s="4">
        <v>8760.96875</v>
      </c>
      <c r="AM122" s="42">
        <v>0.97324846607367788</v>
      </c>
      <c r="AN122" s="12">
        <v>2022.25</v>
      </c>
      <c r="AO122" s="12">
        <v>1054.375</v>
      </c>
      <c r="AP122" s="12">
        <v>1062.125</v>
      </c>
      <c r="AQ122" s="12">
        <v>1812.15625</v>
      </c>
      <c r="AR122" s="12">
        <v>811.4375</v>
      </c>
      <c r="AS122" s="12">
        <v>419.21875</v>
      </c>
      <c r="AT122" s="12">
        <v>7181.5625</v>
      </c>
      <c r="AU122" s="44">
        <v>0.81972241939568613</v>
      </c>
      <c r="AV122" s="4">
        <v>1579.40625</v>
      </c>
      <c r="AW122" s="6">
        <v>1</v>
      </c>
      <c r="AX122" s="12">
        <v>38224.625</v>
      </c>
      <c r="AY122" s="4">
        <v>-880.4375</v>
      </c>
      <c r="AZ122" s="14">
        <v>0.64207584323191258</v>
      </c>
      <c r="BA122" s="12">
        <v>71558.25</v>
      </c>
    </row>
    <row r="123" spans="1:53" ht="15" customHeight="1" x14ac:dyDescent="0.25">
      <c r="A123" s="46">
        <v>56</v>
      </c>
      <c r="B123" s="7" t="s">
        <v>15</v>
      </c>
      <c r="C123" s="7" t="s">
        <v>24</v>
      </c>
      <c r="D123" s="7" t="s">
        <v>48</v>
      </c>
      <c r="E123" s="3">
        <v>0</v>
      </c>
      <c r="F123" s="3">
        <v>1</v>
      </c>
      <c r="G123" s="3">
        <v>0</v>
      </c>
      <c r="H123" s="3">
        <v>0</v>
      </c>
      <c r="I123" s="3">
        <v>0</v>
      </c>
      <c r="J123" s="6">
        <v>41</v>
      </c>
      <c r="K123" s="9">
        <v>5</v>
      </c>
      <c r="L123" s="11">
        <v>56</v>
      </c>
      <c r="M123" s="12" t="s">
        <v>11</v>
      </c>
      <c r="N123" s="6">
        <v>0</v>
      </c>
      <c r="O123" s="6">
        <v>0</v>
      </c>
      <c r="P123" s="6">
        <v>50</v>
      </c>
      <c r="Q123" s="6">
        <v>6</v>
      </c>
      <c r="R123" s="6">
        <v>0</v>
      </c>
      <c r="S123" s="6">
        <v>0</v>
      </c>
      <c r="T123" s="25">
        <f>IFERROR((MMTSPS_All_Data[[#This Row],[SROs]]*0.5+MMTSPS_All_Data[[#This Row],[0 - Bedroom]]*0.75+MMTSPS_All_Data[[#This Row],[1 - Bedroom]]*1+MMTSPS_All_Data[[#This Row],[2 - Bedroom]]*2+MMTSPS_All_Data[[#This Row],[3 - Bedroom]]*3+MMTSPS_All_Data[[#This Row],[4 - Bedroom]]*4)/SUM(MMTSPS_All_Data[[#This Row],[SROs]:[4 - Bedroom]]),"err")</f>
        <v>1.1071428571428572</v>
      </c>
      <c r="U123" s="9">
        <v>56</v>
      </c>
      <c r="V123" s="23">
        <f>IFERROR(MMTSPS_All_Data[[#This Row],[Total units with PBRA]]/MMTSPS_All_Data[[#This Row],[Total Units]],"Err")</f>
        <v>1</v>
      </c>
      <c r="W123" s="41">
        <v>0</v>
      </c>
      <c r="X123" s="14">
        <v>0</v>
      </c>
      <c r="Y123" s="14">
        <v>1</v>
      </c>
      <c r="Z123" s="14">
        <v>0</v>
      </c>
      <c r="AA123" s="25">
        <f>SUM(MMTSPS_All_Data[[#This Row],[% Units with Rent &lt; 30% AMI]:[% Units with Rent &gt; 60% AMI]])</f>
        <v>1</v>
      </c>
      <c r="AB123" s="25">
        <f>IF(MMTSPS_All_Data[[#This Row],[Rent Category Total % ]]="A","n/a",MMTSPS_All_Data[[#This Row],[% Units with Rent &lt; 30% AMI]]*0.3+MMTSPS_All_Data[[#This Row],[% Units with Rent 31-50% AMI]]*0.5+MMTSPS_All_Data[[#This Row],[% Units with Rent 51-60% AMI]]*0.6+MMTSPS_All_Data[[#This Row],[% Units with Rent &gt; 60% AMI]]*0.8)</f>
        <v>0.6</v>
      </c>
      <c r="AC123" s="14">
        <v>0</v>
      </c>
      <c r="AD123" s="14">
        <v>1</v>
      </c>
      <c r="AE123" s="14">
        <v>0</v>
      </c>
      <c r="AF123" s="14">
        <v>0</v>
      </c>
      <c r="AG123" s="14">
        <v>0</v>
      </c>
      <c r="AH123" s="14">
        <v>0</v>
      </c>
      <c r="AI123" s="14">
        <v>0</v>
      </c>
      <c r="AJ123" s="25">
        <f>SUM(MMTSPS_All_Data[[#This Row],[ADF %]:[Dev Disabled %]])</f>
        <v>0</v>
      </c>
      <c r="AK123" s="25">
        <f>SUM(MMTSPS_All_Data[[#This Row],[Family %]:[Dev Disabled %]])</f>
        <v>1</v>
      </c>
      <c r="AL123" s="4">
        <v>8054.3035714285716</v>
      </c>
      <c r="AM123" s="42">
        <v>0.95270459778361916</v>
      </c>
      <c r="AN123" s="12">
        <v>1187.25</v>
      </c>
      <c r="AO123" s="12">
        <v>869.57142857142856</v>
      </c>
      <c r="AP123" s="12">
        <v>1245.2321428571429</v>
      </c>
      <c r="AQ123" s="12">
        <v>2206.0357142857142</v>
      </c>
      <c r="AR123" s="12">
        <v>678.60714285714289</v>
      </c>
      <c r="AS123" s="12">
        <v>592.92857142857144</v>
      </c>
      <c r="AT123" s="12">
        <v>6779.625</v>
      </c>
      <c r="AU123" s="44">
        <v>0.84173944275575829</v>
      </c>
      <c r="AV123" s="4">
        <v>1274.6785714285713</v>
      </c>
      <c r="AW123" s="6">
        <v>1</v>
      </c>
      <c r="AX123" s="12">
        <v>23506.142857142859</v>
      </c>
      <c r="AY123" s="4">
        <v>-184.92857142857142</v>
      </c>
      <c r="AZ123" s="14">
        <v>0.87330250311972402</v>
      </c>
      <c r="BA123" s="12">
        <v>48104.803571428572</v>
      </c>
    </row>
    <row r="124" spans="1:53" ht="15" customHeight="1" x14ac:dyDescent="0.25">
      <c r="A124" s="46">
        <v>36</v>
      </c>
      <c r="B124" s="7" t="s">
        <v>10</v>
      </c>
      <c r="C124" s="7" t="s">
        <v>27</v>
      </c>
      <c r="D124" s="7" t="s">
        <v>46</v>
      </c>
      <c r="E124" s="3">
        <v>1</v>
      </c>
      <c r="F124" s="3">
        <v>1</v>
      </c>
      <c r="G124" s="3">
        <v>0</v>
      </c>
      <c r="H124" s="3">
        <v>0</v>
      </c>
      <c r="I124" s="3">
        <v>0</v>
      </c>
      <c r="J124" s="6">
        <v>13</v>
      </c>
      <c r="K124" s="9">
        <v>12</v>
      </c>
      <c r="L124" s="11">
        <v>4</v>
      </c>
      <c r="M124" s="12" t="s">
        <v>11</v>
      </c>
      <c r="N124" s="6">
        <v>0</v>
      </c>
      <c r="O124" s="6">
        <v>0</v>
      </c>
      <c r="P124" s="6">
        <v>0</v>
      </c>
      <c r="Q124" s="6">
        <v>0</v>
      </c>
      <c r="R124" s="6">
        <v>18</v>
      </c>
      <c r="S124" s="6">
        <v>18</v>
      </c>
      <c r="T124" s="25">
        <f>IFERROR((MMTSPS_All_Data[[#This Row],[SROs]]*0.5+MMTSPS_All_Data[[#This Row],[0 - Bedroom]]*0.75+MMTSPS_All_Data[[#This Row],[1 - Bedroom]]*1+MMTSPS_All_Data[[#This Row],[2 - Bedroom]]*2+MMTSPS_All_Data[[#This Row],[3 - Bedroom]]*3+MMTSPS_All_Data[[#This Row],[4 - Bedroom]]*4)/SUM(MMTSPS_All_Data[[#This Row],[SROs]:[4 - Bedroom]]),"err")</f>
        <v>3.5</v>
      </c>
      <c r="U124" s="9">
        <v>16</v>
      </c>
      <c r="V124" s="23">
        <f>IFERROR(MMTSPS_All_Data[[#This Row],[Total units with PBRA]]/MMTSPS_All_Data[[#This Row],[Total Units]],"Err")</f>
        <v>0.44444444444444442</v>
      </c>
      <c r="W124" s="41">
        <v>0</v>
      </c>
      <c r="X124" s="14">
        <v>0.16666666666666666</v>
      </c>
      <c r="Y124" s="14">
        <v>0.80555555555555558</v>
      </c>
      <c r="Z124" s="14">
        <v>0</v>
      </c>
      <c r="AA124" s="25">
        <f>SUM(MMTSPS_All_Data[[#This Row],[% Units with Rent &lt; 30% AMI]:[% Units with Rent &gt; 60% AMI]])</f>
        <v>0.97222222222222221</v>
      </c>
      <c r="AB124" s="25">
        <f>IF(MMTSPS_All_Data[[#This Row],[Rent Category Total % ]]="A","n/a",MMTSPS_All_Data[[#This Row],[% Units with Rent &lt; 30% AMI]]*0.3+MMTSPS_All_Data[[#This Row],[% Units with Rent 31-50% AMI]]*0.5+MMTSPS_All_Data[[#This Row],[% Units with Rent 51-60% AMI]]*0.6+MMTSPS_All_Data[[#This Row],[% Units with Rent &gt; 60% AMI]]*0.8)</f>
        <v>0.56666666666666665</v>
      </c>
      <c r="AC124" s="14">
        <v>0</v>
      </c>
      <c r="AD124" s="14">
        <v>0</v>
      </c>
      <c r="AE124" s="14">
        <v>0</v>
      </c>
      <c r="AF124" s="14">
        <v>0</v>
      </c>
      <c r="AG124" s="14">
        <v>0</v>
      </c>
      <c r="AH124" s="14">
        <v>0</v>
      </c>
      <c r="AI124" s="14">
        <v>0</v>
      </c>
      <c r="AJ124" s="25">
        <f>SUM(MMTSPS_All_Data[[#This Row],[ADF %]:[Dev Disabled %]])</f>
        <v>0</v>
      </c>
      <c r="AK124" s="25">
        <f>SUM(MMTSPS_All_Data[[#This Row],[Family %]:[Dev Disabled %]])</f>
        <v>0</v>
      </c>
      <c r="AL124" s="4">
        <v>13670.055555555555</v>
      </c>
      <c r="AM124" s="42">
        <v>0.98818850698282534</v>
      </c>
      <c r="AN124" s="12">
        <v>1959.25</v>
      </c>
      <c r="AO124" s="12">
        <v>704.08333333333337</v>
      </c>
      <c r="AP124" s="12">
        <v>2176.9166666666665</v>
      </c>
      <c r="AQ124" s="12">
        <v>2005.1666666666667</v>
      </c>
      <c r="AR124" s="12">
        <v>58.694444444444443</v>
      </c>
      <c r="AS124" s="12">
        <v>338.38888888888891</v>
      </c>
      <c r="AT124" s="12">
        <v>7242.5</v>
      </c>
      <c r="AU124" s="44">
        <v>0.52980764932272895</v>
      </c>
      <c r="AV124" s="4">
        <v>6427.5555555555557</v>
      </c>
      <c r="AW124" s="6">
        <v>1</v>
      </c>
      <c r="AX124" s="12">
        <v>73444.722222222219</v>
      </c>
      <c r="AY124" s="4">
        <v>556.97222222222217</v>
      </c>
      <c r="AZ124" s="14">
        <v>1.094875107054476</v>
      </c>
      <c r="BA124" s="12">
        <v>97148.888888888891</v>
      </c>
    </row>
    <row r="125" spans="1:53" ht="15" customHeight="1" x14ac:dyDescent="0.25">
      <c r="A125" s="46">
        <v>50</v>
      </c>
      <c r="B125" s="7" t="s">
        <v>12</v>
      </c>
      <c r="C125" s="7" t="s">
        <v>36</v>
      </c>
      <c r="D125" s="7" t="s">
        <v>47</v>
      </c>
      <c r="E125" s="3">
        <v>0</v>
      </c>
      <c r="F125" s="3">
        <v>0</v>
      </c>
      <c r="G125" s="3">
        <v>0</v>
      </c>
      <c r="H125" s="3">
        <v>1</v>
      </c>
      <c r="I125" s="3">
        <v>0</v>
      </c>
      <c r="J125" s="6">
        <v>47</v>
      </c>
      <c r="K125" s="9">
        <v>20</v>
      </c>
      <c r="L125" s="11">
        <v>4.5454545454545459</v>
      </c>
      <c r="M125" s="12">
        <v>23773.7</v>
      </c>
      <c r="N125" s="6">
        <v>0</v>
      </c>
      <c r="O125" s="6">
        <v>0</v>
      </c>
      <c r="P125" s="6">
        <v>0</v>
      </c>
      <c r="Q125" s="6">
        <v>28</v>
      </c>
      <c r="R125" s="6">
        <v>18</v>
      </c>
      <c r="S125" s="6">
        <v>4</v>
      </c>
      <c r="T125" s="25">
        <f>IFERROR((MMTSPS_All_Data[[#This Row],[SROs]]*0.5+MMTSPS_All_Data[[#This Row],[0 - Bedroom]]*0.75+MMTSPS_All_Data[[#This Row],[1 - Bedroom]]*1+MMTSPS_All_Data[[#This Row],[2 - Bedroom]]*2+MMTSPS_All_Data[[#This Row],[3 - Bedroom]]*3+MMTSPS_All_Data[[#This Row],[4 - Bedroom]]*4)/SUM(MMTSPS_All_Data[[#This Row],[SROs]:[4 - Bedroom]]),"err")</f>
        <v>2.52</v>
      </c>
      <c r="U125" s="9">
        <v>31</v>
      </c>
      <c r="V125" s="23">
        <f>IFERROR(MMTSPS_All_Data[[#This Row],[Total units with PBRA]]/MMTSPS_All_Data[[#This Row],[Total Units]],"Err")</f>
        <v>0.62</v>
      </c>
      <c r="W125" s="41">
        <v>0</v>
      </c>
      <c r="X125" s="14">
        <v>0.9</v>
      </c>
      <c r="Y125" s="14">
        <v>0</v>
      </c>
      <c r="Z125" s="14">
        <v>0.1</v>
      </c>
      <c r="AA125" s="25">
        <f>SUM(MMTSPS_All_Data[[#This Row],[% Units with Rent &lt; 30% AMI]:[% Units with Rent &gt; 60% AMI]])</f>
        <v>1</v>
      </c>
      <c r="AB125" s="25">
        <f>IF(MMTSPS_All_Data[[#This Row],[Rent Category Total % ]]="A","n/a",MMTSPS_All_Data[[#This Row],[% Units with Rent &lt; 30% AMI]]*0.3+MMTSPS_All_Data[[#This Row],[% Units with Rent 31-50% AMI]]*0.5+MMTSPS_All_Data[[#This Row],[% Units with Rent 51-60% AMI]]*0.6+MMTSPS_All_Data[[#This Row],[% Units with Rent &gt; 60% AMI]]*0.8)</f>
        <v>0.53</v>
      </c>
      <c r="AC125" s="14">
        <v>0</v>
      </c>
      <c r="AD125" s="14">
        <v>0</v>
      </c>
      <c r="AE125" s="14">
        <v>0</v>
      </c>
      <c r="AF125" s="14">
        <v>0</v>
      </c>
      <c r="AG125" s="14">
        <v>0</v>
      </c>
      <c r="AH125" s="14">
        <v>0</v>
      </c>
      <c r="AI125" s="14">
        <v>0</v>
      </c>
      <c r="AJ125" s="25">
        <f>SUM(MMTSPS_All_Data[[#This Row],[ADF %]:[Dev Disabled %]])</f>
        <v>0</v>
      </c>
      <c r="AK125" s="25">
        <f>SUM(MMTSPS_All_Data[[#This Row],[Family %]:[Dev Disabled %]])</f>
        <v>0</v>
      </c>
      <c r="AL125" s="4">
        <v>6896.8</v>
      </c>
      <c r="AM125" s="42">
        <v>0.95110295920103594</v>
      </c>
      <c r="AN125" s="12">
        <v>1903.22</v>
      </c>
      <c r="AO125" s="12">
        <v>896.38</v>
      </c>
      <c r="AP125" s="12">
        <v>986.84</v>
      </c>
      <c r="AQ125" s="12">
        <v>1716.98</v>
      </c>
      <c r="AR125" s="12">
        <v>257.45999999999998</v>
      </c>
      <c r="AS125" s="12">
        <v>1576.16</v>
      </c>
      <c r="AT125" s="12">
        <v>7337.04</v>
      </c>
      <c r="AU125" s="44">
        <v>1.0638325020299269</v>
      </c>
      <c r="AV125" s="4">
        <v>-440.24</v>
      </c>
      <c r="AW125" s="6">
        <v>0</v>
      </c>
      <c r="AX125" s="12" t="s">
        <v>11</v>
      </c>
      <c r="AY125" s="4">
        <v>-441.62</v>
      </c>
      <c r="AZ125" s="14">
        <v>-319.01449275362319</v>
      </c>
      <c r="BA125" s="12" t="s">
        <v>11</v>
      </c>
    </row>
    <row r="126" spans="1:53" ht="15" customHeight="1" x14ac:dyDescent="0.25">
      <c r="A126" s="46">
        <v>66</v>
      </c>
      <c r="B126" s="7" t="s">
        <v>10</v>
      </c>
      <c r="C126" s="7" t="s">
        <v>27</v>
      </c>
      <c r="D126" s="7" t="s">
        <v>46</v>
      </c>
      <c r="E126" s="3">
        <v>1</v>
      </c>
      <c r="F126" s="3">
        <v>1</v>
      </c>
      <c r="G126" s="3">
        <v>0</v>
      </c>
      <c r="H126" s="3">
        <v>0</v>
      </c>
      <c r="I126" s="3">
        <v>0</v>
      </c>
      <c r="J126" s="6">
        <v>11</v>
      </c>
      <c r="K126" s="9">
        <v>10</v>
      </c>
      <c r="L126" s="11">
        <v>66</v>
      </c>
      <c r="M126" s="12" t="s">
        <v>11</v>
      </c>
      <c r="N126" s="6">
        <v>0</v>
      </c>
      <c r="O126" s="6">
        <v>0</v>
      </c>
      <c r="P126" s="6">
        <v>65</v>
      </c>
      <c r="Q126" s="6">
        <v>1</v>
      </c>
      <c r="R126" s="6">
        <v>0</v>
      </c>
      <c r="S126" s="6">
        <v>0</v>
      </c>
      <c r="T126" s="25">
        <f>IFERROR((MMTSPS_All_Data[[#This Row],[SROs]]*0.5+MMTSPS_All_Data[[#This Row],[0 - Bedroom]]*0.75+MMTSPS_All_Data[[#This Row],[1 - Bedroom]]*1+MMTSPS_All_Data[[#This Row],[2 - Bedroom]]*2+MMTSPS_All_Data[[#This Row],[3 - Bedroom]]*3+MMTSPS_All_Data[[#This Row],[4 - Bedroom]]*4)/SUM(MMTSPS_All_Data[[#This Row],[SROs]:[4 - Bedroom]]),"err")</f>
        <v>1.0151515151515151</v>
      </c>
      <c r="U126" s="9">
        <v>61</v>
      </c>
      <c r="V126" s="23">
        <f>IFERROR(MMTSPS_All_Data[[#This Row],[Total units with PBRA]]/MMTSPS_All_Data[[#This Row],[Total Units]],"Err")</f>
        <v>0.9242424242424242</v>
      </c>
      <c r="W126" s="41">
        <v>0</v>
      </c>
      <c r="X126" s="14">
        <v>0.98484848484848486</v>
      </c>
      <c r="Y126" s="14">
        <v>0</v>
      </c>
      <c r="Z126" s="14">
        <v>0</v>
      </c>
      <c r="AA126" s="25">
        <f>SUM(MMTSPS_All_Data[[#This Row],[% Units with Rent &lt; 30% AMI]:[% Units with Rent &gt; 60% AMI]])</f>
        <v>0.98484848484848486</v>
      </c>
      <c r="AB126" s="25">
        <f>IF(MMTSPS_All_Data[[#This Row],[Rent Category Total % ]]="A","n/a",MMTSPS_All_Data[[#This Row],[% Units with Rent &lt; 30% AMI]]*0.3+MMTSPS_All_Data[[#This Row],[% Units with Rent 31-50% AMI]]*0.5+MMTSPS_All_Data[[#This Row],[% Units with Rent 51-60% AMI]]*0.6+MMTSPS_All_Data[[#This Row],[% Units with Rent &gt; 60% AMI]]*0.8)</f>
        <v>0.49242424242424243</v>
      </c>
      <c r="AC126" s="14">
        <v>0</v>
      </c>
      <c r="AD126" s="14">
        <v>0.98484848484848486</v>
      </c>
      <c r="AE126" s="14">
        <v>0</v>
      </c>
      <c r="AF126" s="14">
        <v>0</v>
      </c>
      <c r="AG126" s="14">
        <v>0</v>
      </c>
      <c r="AH126" s="14">
        <v>0</v>
      </c>
      <c r="AI126" s="14">
        <v>0</v>
      </c>
      <c r="AJ126" s="25">
        <f>SUM(MMTSPS_All_Data[[#This Row],[ADF %]:[Dev Disabled %]])</f>
        <v>0</v>
      </c>
      <c r="AK126" s="25">
        <f>SUM(MMTSPS_All_Data[[#This Row],[Family %]:[Dev Disabled %]])</f>
        <v>0.98484848484848486</v>
      </c>
      <c r="AL126" s="4">
        <v>4422.151515151515</v>
      </c>
      <c r="AM126" s="42">
        <v>0.97507814156922878</v>
      </c>
      <c r="AN126" s="12">
        <v>1420.0757575757575</v>
      </c>
      <c r="AO126" s="12">
        <v>679.30303030303025</v>
      </c>
      <c r="AP126" s="12">
        <v>1397.9848484848485</v>
      </c>
      <c r="AQ126" s="12">
        <v>1096.6363636363637</v>
      </c>
      <c r="AR126" s="12">
        <v>155.53030303030303</v>
      </c>
      <c r="AS126" s="12">
        <v>450.0151515151515</v>
      </c>
      <c r="AT126" s="12">
        <v>5199.545454545455</v>
      </c>
      <c r="AU126" s="44">
        <v>1.175795410159596</v>
      </c>
      <c r="AV126" s="4">
        <v>-777.39393939393938</v>
      </c>
      <c r="AW126" s="6">
        <v>0</v>
      </c>
      <c r="AX126" s="12" t="s">
        <v>11</v>
      </c>
      <c r="AY126" s="4">
        <v>-777.39393939393938</v>
      </c>
      <c r="AZ126" s="14" t="s">
        <v>11</v>
      </c>
      <c r="BA126" s="12">
        <v>85533.333333333328</v>
      </c>
    </row>
    <row r="127" spans="1:53" ht="15" customHeight="1" x14ac:dyDescent="0.25">
      <c r="A127" s="46">
        <v>30</v>
      </c>
      <c r="B127" s="7" t="s">
        <v>10</v>
      </c>
      <c r="C127" s="7" t="s">
        <v>27</v>
      </c>
      <c r="D127" s="7" t="s">
        <v>46</v>
      </c>
      <c r="E127" s="3">
        <v>1</v>
      </c>
      <c r="F127" s="3">
        <v>1</v>
      </c>
      <c r="G127" s="3">
        <v>0</v>
      </c>
      <c r="H127" s="3">
        <v>0</v>
      </c>
      <c r="I127" s="3">
        <v>0</v>
      </c>
      <c r="J127" s="6">
        <v>37</v>
      </c>
      <c r="K127" s="9">
        <v>6</v>
      </c>
      <c r="L127" s="11">
        <v>6</v>
      </c>
      <c r="M127" s="12" t="s">
        <v>11</v>
      </c>
      <c r="N127" s="6">
        <v>0</v>
      </c>
      <c r="O127" s="6">
        <v>0</v>
      </c>
      <c r="P127" s="6">
        <v>8</v>
      </c>
      <c r="Q127" s="6">
        <v>12</v>
      </c>
      <c r="R127" s="6">
        <v>10</v>
      </c>
      <c r="S127" s="6">
        <v>0</v>
      </c>
      <c r="T127" s="25">
        <f>IFERROR((MMTSPS_All_Data[[#This Row],[SROs]]*0.5+MMTSPS_All_Data[[#This Row],[0 - Bedroom]]*0.75+MMTSPS_All_Data[[#This Row],[1 - Bedroom]]*1+MMTSPS_All_Data[[#This Row],[2 - Bedroom]]*2+MMTSPS_All_Data[[#This Row],[3 - Bedroom]]*3+MMTSPS_All_Data[[#This Row],[4 - Bedroom]]*4)/SUM(MMTSPS_All_Data[[#This Row],[SROs]:[4 - Bedroom]]),"err")</f>
        <v>2.0666666666666669</v>
      </c>
      <c r="U127" s="9">
        <v>30</v>
      </c>
      <c r="V127" s="23">
        <f>IFERROR(MMTSPS_All_Data[[#This Row],[Total units with PBRA]]/MMTSPS_All_Data[[#This Row],[Total Units]],"Err")</f>
        <v>1</v>
      </c>
      <c r="W127" s="41">
        <v>0</v>
      </c>
      <c r="X127" s="14">
        <v>0</v>
      </c>
      <c r="Y127" s="14">
        <v>0.96666666666666667</v>
      </c>
      <c r="Z127" s="14">
        <v>0</v>
      </c>
      <c r="AA127" s="25">
        <f>SUM(MMTSPS_All_Data[[#This Row],[% Units with Rent &lt; 30% AMI]:[% Units with Rent &gt; 60% AMI]])</f>
        <v>0.96666666666666667</v>
      </c>
      <c r="AB127" s="25">
        <f>IF(MMTSPS_All_Data[[#This Row],[Rent Category Total % ]]="A","n/a",MMTSPS_All_Data[[#This Row],[% Units with Rent &lt; 30% AMI]]*0.3+MMTSPS_All_Data[[#This Row],[% Units with Rent 31-50% AMI]]*0.5+MMTSPS_All_Data[[#This Row],[% Units with Rent 51-60% AMI]]*0.6+MMTSPS_All_Data[[#This Row],[% Units with Rent &gt; 60% AMI]]*0.8)</f>
        <v>0.57999999999999996</v>
      </c>
      <c r="AC127" s="14">
        <v>0</v>
      </c>
      <c r="AD127" s="14">
        <v>0</v>
      </c>
      <c r="AE127" s="14">
        <v>0</v>
      </c>
      <c r="AF127" s="14">
        <v>0</v>
      </c>
      <c r="AG127" s="14">
        <v>0</v>
      </c>
      <c r="AH127" s="14">
        <v>0.16666666666666666</v>
      </c>
      <c r="AI127" s="14">
        <v>0</v>
      </c>
      <c r="AJ127" s="25">
        <f>SUM(MMTSPS_All_Data[[#This Row],[ADF %]:[Dev Disabled %]])</f>
        <v>0.16666666666666666</v>
      </c>
      <c r="AK127" s="25">
        <f>SUM(MMTSPS_All_Data[[#This Row],[Family %]:[Dev Disabled %]])</f>
        <v>0.16666666666666666</v>
      </c>
      <c r="AL127" s="4">
        <v>12180.566666666668</v>
      </c>
      <c r="AM127" s="42">
        <v>0.9881060368666128</v>
      </c>
      <c r="AN127" s="12">
        <v>2410.5333333333333</v>
      </c>
      <c r="AO127" s="12">
        <v>1459.1333333333334</v>
      </c>
      <c r="AP127" s="12">
        <v>1147.7666666666667</v>
      </c>
      <c r="AQ127" s="12">
        <v>1527.2</v>
      </c>
      <c r="AR127" s="12">
        <v>141.73333333333332</v>
      </c>
      <c r="AS127" s="12">
        <v>372.9</v>
      </c>
      <c r="AT127" s="12">
        <v>7059.2666666666664</v>
      </c>
      <c r="AU127" s="44">
        <v>0.57955158079673363</v>
      </c>
      <c r="AV127" s="4">
        <v>5121.3</v>
      </c>
      <c r="AW127" s="6">
        <v>1</v>
      </c>
      <c r="AX127" s="12">
        <v>56875.166666666664</v>
      </c>
      <c r="AY127" s="4">
        <v>1156.5333333333333</v>
      </c>
      <c r="AZ127" s="14">
        <v>1.2917027483752721</v>
      </c>
      <c r="BA127" s="12">
        <v>130173.56666666667</v>
      </c>
    </row>
    <row r="128" spans="1:53" ht="15" customHeight="1" x14ac:dyDescent="0.25">
      <c r="A128" s="46">
        <v>62</v>
      </c>
      <c r="B128" s="7" t="s">
        <v>10</v>
      </c>
      <c r="C128" s="7" t="s">
        <v>27</v>
      </c>
      <c r="D128" s="7" t="s">
        <v>46</v>
      </c>
      <c r="E128" s="3">
        <v>1</v>
      </c>
      <c r="F128" s="3">
        <v>1</v>
      </c>
      <c r="G128" s="3">
        <v>0</v>
      </c>
      <c r="H128" s="3">
        <v>0</v>
      </c>
      <c r="I128" s="3">
        <v>0</v>
      </c>
      <c r="J128" s="6">
        <v>97</v>
      </c>
      <c r="K128" s="9">
        <v>20</v>
      </c>
      <c r="L128" s="11">
        <v>62</v>
      </c>
      <c r="M128" s="12">
        <v>16359.516129032258</v>
      </c>
      <c r="N128" s="6">
        <v>0</v>
      </c>
      <c r="O128" s="6">
        <v>38</v>
      </c>
      <c r="P128" s="6">
        <v>24</v>
      </c>
      <c r="Q128" s="6">
        <v>0</v>
      </c>
      <c r="R128" s="6">
        <v>0</v>
      </c>
      <c r="S128" s="6">
        <v>0</v>
      </c>
      <c r="T128" s="25">
        <f>IFERROR((MMTSPS_All_Data[[#This Row],[SROs]]*0.5+MMTSPS_All_Data[[#This Row],[0 - Bedroom]]*0.75+MMTSPS_All_Data[[#This Row],[1 - Bedroom]]*1+MMTSPS_All_Data[[#This Row],[2 - Bedroom]]*2+MMTSPS_All_Data[[#This Row],[3 - Bedroom]]*3+MMTSPS_All_Data[[#This Row],[4 - Bedroom]]*4)/SUM(MMTSPS_All_Data[[#This Row],[SROs]:[4 - Bedroom]]),"err")</f>
        <v>0.84677419354838712</v>
      </c>
      <c r="U128" s="9">
        <v>15</v>
      </c>
      <c r="V128" s="23">
        <f>IFERROR(MMTSPS_All_Data[[#This Row],[Total units with PBRA]]/MMTSPS_All_Data[[#This Row],[Total Units]],"Err")</f>
        <v>0.24193548387096775</v>
      </c>
      <c r="W128" s="41">
        <v>0</v>
      </c>
      <c r="X128" s="14">
        <v>0</v>
      </c>
      <c r="Y128" s="14">
        <v>0.9838709677419355</v>
      </c>
      <c r="Z128" s="14">
        <v>0</v>
      </c>
      <c r="AA128" s="25">
        <f>SUM(MMTSPS_All_Data[[#This Row],[% Units with Rent &lt; 30% AMI]:[% Units with Rent &gt; 60% AMI]])</f>
        <v>0.9838709677419355</v>
      </c>
      <c r="AB128" s="25">
        <f>IF(MMTSPS_All_Data[[#This Row],[Rent Category Total % ]]="A","n/a",MMTSPS_All_Data[[#This Row],[% Units with Rent &lt; 30% AMI]]*0.3+MMTSPS_All_Data[[#This Row],[% Units with Rent 31-50% AMI]]*0.5+MMTSPS_All_Data[[#This Row],[% Units with Rent 51-60% AMI]]*0.6+MMTSPS_All_Data[[#This Row],[% Units with Rent &gt; 60% AMI]]*0.8)</f>
        <v>0.5903225806451613</v>
      </c>
      <c r="AC128" s="14">
        <v>0</v>
      </c>
      <c r="AD128" s="14">
        <v>0</v>
      </c>
      <c r="AE128" s="14">
        <v>0</v>
      </c>
      <c r="AF128" s="14">
        <v>0</v>
      </c>
      <c r="AG128" s="14">
        <v>0</v>
      </c>
      <c r="AH128" s="14">
        <v>0.24193548387096775</v>
      </c>
      <c r="AI128" s="14">
        <v>0</v>
      </c>
      <c r="AJ128" s="25">
        <f>SUM(MMTSPS_All_Data[[#This Row],[ADF %]:[Dev Disabled %]])</f>
        <v>0.24193548387096775</v>
      </c>
      <c r="AK128" s="25">
        <f>SUM(MMTSPS_All_Data[[#This Row],[Family %]:[Dev Disabled %]])</f>
        <v>0.24193548387096775</v>
      </c>
      <c r="AL128" s="4">
        <v>7404.4838709677415</v>
      </c>
      <c r="AM128" s="42">
        <v>0.95889708852567246</v>
      </c>
      <c r="AN128" s="12">
        <v>2026.1290322580646</v>
      </c>
      <c r="AO128" s="12">
        <v>809.32258064516134</v>
      </c>
      <c r="AP128" s="12">
        <v>900.09677419354841</v>
      </c>
      <c r="AQ128" s="12">
        <v>1956.8709677419354</v>
      </c>
      <c r="AR128" s="12">
        <v>163.64516129032259</v>
      </c>
      <c r="AS128" s="12">
        <v>0</v>
      </c>
      <c r="AT128" s="12">
        <v>5856.0645161290322</v>
      </c>
      <c r="AU128" s="44">
        <v>0.7908808524912978</v>
      </c>
      <c r="AV128" s="4">
        <v>1548.4193548387098</v>
      </c>
      <c r="AW128" s="6">
        <v>1</v>
      </c>
      <c r="AX128" s="12">
        <v>6280.7419354838712</v>
      </c>
      <c r="AY128" s="4">
        <v>603.98387096774195</v>
      </c>
      <c r="AZ128" s="14">
        <v>1.6395184015028605</v>
      </c>
      <c r="BA128" s="12">
        <v>16038.806451612903</v>
      </c>
    </row>
    <row r="129" spans="1:53" ht="15" customHeight="1" x14ac:dyDescent="0.25">
      <c r="A129" s="46">
        <v>56</v>
      </c>
      <c r="B129" s="7" t="s">
        <v>10</v>
      </c>
      <c r="C129" s="7" t="s">
        <v>27</v>
      </c>
      <c r="D129" s="7" t="s">
        <v>46</v>
      </c>
      <c r="E129" s="3">
        <v>1</v>
      </c>
      <c r="F129" s="3">
        <v>1</v>
      </c>
      <c r="G129" s="3">
        <v>0</v>
      </c>
      <c r="H129" s="3">
        <v>0</v>
      </c>
      <c r="I129" s="3">
        <v>0</v>
      </c>
      <c r="J129" s="6">
        <v>11</v>
      </c>
      <c r="K129" s="9">
        <v>10</v>
      </c>
      <c r="L129" s="11">
        <v>56</v>
      </c>
      <c r="M129" s="12" t="s">
        <v>11</v>
      </c>
      <c r="N129" s="6">
        <v>0</v>
      </c>
      <c r="O129" s="6">
        <v>0</v>
      </c>
      <c r="P129" s="6">
        <v>35</v>
      </c>
      <c r="Q129" s="6">
        <v>21</v>
      </c>
      <c r="R129" s="6">
        <v>0</v>
      </c>
      <c r="S129" s="6">
        <v>0</v>
      </c>
      <c r="T129" s="25">
        <f>IFERROR((MMTSPS_All_Data[[#This Row],[SROs]]*0.5+MMTSPS_All_Data[[#This Row],[0 - Bedroom]]*0.75+MMTSPS_All_Data[[#This Row],[1 - Bedroom]]*1+MMTSPS_All_Data[[#This Row],[2 - Bedroom]]*2+MMTSPS_All_Data[[#This Row],[3 - Bedroom]]*3+MMTSPS_All_Data[[#This Row],[4 - Bedroom]]*4)/SUM(MMTSPS_All_Data[[#This Row],[SROs]:[4 - Bedroom]]),"err")</f>
        <v>1.375</v>
      </c>
      <c r="U129" s="9">
        <v>14</v>
      </c>
      <c r="V129" s="23">
        <f>IFERROR(MMTSPS_All_Data[[#This Row],[Total units with PBRA]]/MMTSPS_All_Data[[#This Row],[Total Units]],"Err")</f>
        <v>0.25</v>
      </c>
      <c r="W129" s="41">
        <v>0.25</v>
      </c>
      <c r="X129" s="14">
        <v>0.5178571428571429</v>
      </c>
      <c r="Y129" s="14">
        <v>0.21428571428571427</v>
      </c>
      <c r="Z129" s="14">
        <v>0</v>
      </c>
      <c r="AA129" s="25">
        <f>SUM(MMTSPS_All_Data[[#This Row],[% Units with Rent &lt; 30% AMI]:[% Units with Rent &gt; 60% AMI]])</f>
        <v>0.98214285714285721</v>
      </c>
      <c r="AB129" s="25">
        <f>IF(MMTSPS_All_Data[[#This Row],[Rent Category Total % ]]="A","n/a",MMTSPS_All_Data[[#This Row],[% Units with Rent &lt; 30% AMI]]*0.3+MMTSPS_All_Data[[#This Row],[% Units with Rent 31-50% AMI]]*0.5+MMTSPS_All_Data[[#This Row],[% Units with Rent 51-60% AMI]]*0.6+MMTSPS_All_Data[[#This Row],[% Units with Rent &gt; 60% AMI]]*0.8)</f>
        <v>0.46250000000000002</v>
      </c>
      <c r="AC129" s="14">
        <v>0</v>
      </c>
      <c r="AD129" s="14">
        <v>0.8928571428571429</v>
      </c>
      <c r="AE129" s="14">
        <v>0</v>
      </c>
      <c r="AF129" s="14">
        <v>0</v>
      </c>
      <c r="AG129" s="14">
        <v>0</v>
      </c>
      <c r="AH129" s="14">
        <v>8.9285714285714288E-2</v>
      </c>
      <c r="AI129" s="14">
        <v>0</v>
      </c>
      <c r="AJ129" s="25">
        <f>SUM(MMTSPS_All_Data[[#This Row],[ADF %]:[Dev Disabled %]])</f>
        <v>8.9285714285714288E-2</v>
      </c>
      <c r="AK129" s="25">
        <f>SUM(MMTSPS_All_Data[[#This Row],[Family %]:[Dev Disabled %]])</f>
        <v>0.98214285714285721</v>
      </c>
      <c r="AL129" s="4">
        <v>8269.9107142857138</v>
      </c>
      <c r="AM129" s="42">
        <v>0.9882184781166683</v>
      </c>
      <c r="AN129" s="12">
        <v>758.51785714285711</v>
      </c>
      <c r="AO129" s="12">
        <v>1420.0178571428571</v>
      </c>
      <c r="AP129" s="12">
        <v>900.89285714285711</v>
      </c>
      <c r="AQ129" s="12">
        <v>1388.6785714285713</v>
      </c>
      <c r="AR129" s="12">
        <v>202.05357142857142</v>
      </c>
      <c r="AS129" s="12">
        <v>310.21428571428572</v>
      </c>
      <c r="AT129" s="12">
        <v>4980.375</v>
      </c>
      <c r="AU129" s="44">
        <v>0.60222838819731606</v>
      </c>
      <c r="AV129" s="4">
        <v>3289.5357142857142</v>
      </c>
      <c r="AW129" s="6">
        <v>1</v>
      </c>
      <c r="AX129" s="12">
        <v>34822.642857142855</v>
      </c>
      <c r="AY129" s="4">
        <v>459.46428571428572</v>
      </c>
      <c r="AZ129" s="14">
        <v>1.1623507735796674</v>
      </c>
      <c r="BA129" s="12">
        <v>48851.25</v>
      </c>
    </row>
    <row r="130" spans="1:53" ht="15" customHeight="1" x14ac:dyDescent="0.25">
      <c r="A130" s="46">
        <v>51</v>
      </c>
      <c r="B130" s="7" t="s">
        <v>10</v>
      </c>
      <c r="C130" s="7" t="s">
        <v>27</v>
      </c>
      <c r="D130" s="7" t="s">
        <v>46</v>
      </c>
      <c r="E130" s="3">
        <v>1</v>
      </c>
      <c r="F130" s="3">
        <v>1</v>
      </c>
      <c r="G130" s="3">
        <v>0</v>
      </c>
      <c r="H130" s="3">
        <v>0</v>
      </c>
      <c r="I130" s="3">
        <v>0</v>
      </c>
      <c r="J130" s="6">
        <v>26</v>
      </c>
      <c r="K130" s="9">
        <v>10</v>
      </c>
      <c r="L130" s="11">
        <v>51</v>
      </c>
      <c r="M130" s="12" t="s">
        <v>11</v>
      </c>
      <c r="N130" s="6">
        <v>0</v>
      </c>
      <c r="O130" s="6">
        <v>3</v>
      </c>
      <c r="P130" s="6">
        <v>47</v>
      </c>
      <c r="Q130" s="6">
        <v>1</v>
      </c>
      <c r="R130" s="6">
        <v>0</v>
      </c>
      <c r="S130" s="6">
        <v>0</v>
      </c>
      <c r="T130" s="25">
        <f>IFERROR((MMTSPS_All_Data[[#This Row],[SROs]]*0.5+MMTSPS_All_Data[[#This Row],[0 - Bedroom]]*0.75+MMTSPS_All_Data[[#This Row],[1 - Bedroom]]*1+MMTSPS_All_Data[[#This Row],[2 - Bedroom]]*2+MMTSPS_All_Data[[#This Row],[3 - Bedroom]]*3+MMTSPS_All_Data[[#This Row],[4 - Bedroom]]*4)/SUM(MMTSPS_All_Data[[#This Row],[SROs]:[4 - Bedroom]]),"err")</f>
        <v>1.0049019607843137</v>
      </c>
      <c r="U130" s="9">
        <v>0</v>
      </c>
      <c r="V130" s="23">
        <f>IFERROR(MMTSPS_All_Data[[#This Row],[Total units with PBRA]]/MMTSPS_All_Data[[#This Row],[Total Units]],"Err")</f>
        <v>0</v>
      </c>
      <c r="W130" s="41">
        <v>9.8039215686274508E-2</v>
      </c>
      <c r="X130" s="14">
        <v>0.88235294117647056</v>
      </c>
      <c r="Y130" s="14">
        <v>0</v>
      </c>
      <c r="Z130" s="14">
        <v>0</v>
      </c>
      <c r="AA130" s="25">
        <f>SUM(MMTSPS_All_Data[[#This Row],[% Units with Rent &lt; 30% AMI]:[% Units with Rent &gt; 60% AMI]])</f>
        <v>0.98039215686274506</v>
      </c>
      <c r="AB130" s="25">
        <f>IF(MMTSPS_All_Data[[#This Row],[Rent Category Total % ]]="A","n/a",MMTSPS_All_Data[[#This Row],[% Units with Rent &lt; 30% AMI]]*0.3+MMTSPS_All_Data[[#This Row],[% Units with Rent 31-50% AMI]]*0.5+MMTSPS_All_Data[[#This Row],[% Units with Rent 51-60% AMI]]*0.6+MMTSPS_All_Data[[#This Row],[% Units with Rent &gt; 60% AMI]]*0.8)</f>
        <v>0.47058823529411764</v>
      </c>
      <c r="AC130" s="14">
        <v>0</v>
      </c>
      <c r="AD130" s="14">
        <v>0</v>
      </c>
      <c r="AE130" s="14">
        <v>0</v>
      </c>
      <c r="AF130" s="14">
        <v>0</v>
      </c>
      <c r="AG130" s="14">
        <v>0</v>
      </c>
      <c r="AH130" s="14">
        <v>9.8039215686274508E-2</v>
      </c>
      <c r="AI130" s="14">
        <v>0</v>
      </c>
      <c r="AJ130" s="25">
        <f>SUM(MMTSPS_All_Data[[#This Row],[ADF %]:[Dev Disabled %]])</f>
        <v>9.8039215686274508E-2</v>
      </c>
      <c r="AK130" s="25">
        <f>SUM(MMTSPS_All_Data[[#This Row],[Family %]:[Dev Disabled %]])</f>
        <v>9.8039215686274508E-2</v>
      </c>
      <c r="AL130" s="4">
        <v>6988.6862745098042</v>
      </c>
      <c r="AM130" s="42">
        <v>0.98069164265129682</v>
      </c>
      <c r="AN130" s="12">
        <v>1373.2549019607843</v>
      </c>
      <c r="AO130" s="12">
        <v>708.11764705882354</v>
      </c>
      <c r="AP130" s="12">
        <v>770.84313725490199</v>
      </c>
      <c r="AQ130" s="12">
        <v>1678.8039215686274</v>
      </c>
      <c r="AR130" s="12">
        <v>111.80392156862744</v>
      </c>
      <c r="AS130" s="12">
        <v>312.05882352941177</v>
      </c>
      <c r="AT130" s="12">
        <v>4954.8823529411766</v>
      </c>
      <c r="AU130" s="44">
        <v>0.7089862326505304</v>
      </c>
      <c r="AV130" s="4">
        <v>2033.8039215686274</v>
      </c>
      <c r="AW130" s="6">
        <v>1</v>
      </c>
      <c r="AX130" s="12">
        <v>17863.431372549021</v>
      </c>
      <c r="AY130" s="4">
        <v>610.56862745098044</v>
      </c>
      <c r="AZ130" s="14">
        <v>1.4290004821932907</v>
      </c>
      <c r="BA130" s="12">
        <v>37769.117647058825</v>
      </c>
    </row>
    <row r="131" spans="1:53" ht="15" customHeight="1" x14ac:dyDescent="0.25">
      <c r="A131" s="46">
        <v>18</v>
      </c>
      <c r="B131" s="7" t="s">
        <v>13</v>
      </c>
      <c r="C131" s="7" t="s">
        <v>42</v>
      </c>
      <c r="D131" s="7" t="s">
        <v>47</v>
      </c>
      <c r="E131" s="3">
        <v>0</v>
      </c>
      <c r="F131" s="3">
        <v>1</v>
      </c>
      <c r="G131" s="3">
        <v>0</v>
      </c>
      <c r="H131" s="3">
        <v>0</v>
      </c>
      <c r="I131" s="3">
        <v>0</v>
      </c>
      <c r="J131" s="6">
        <v>16</v>
      </c>
      <c r="K131" s="9">
        <v>15</v>
      </c>
      <c r="L131" s="11">
        <v>2</v>
      </c>
      <c r="M131" s="12">
        <v>5963.8888888888887</v>
      </c>
      <c r="N131" s="6">
        <v>0</v>
      </c>
      <c r="O131" s="6">
        <v>0</v>
      </c>
      <c r="P131" s="6">
        <v>0</v>
      </c>
      <c r="Q131" s="6">
        <v>8</v>
      </c>
      <c r="R131" s="6">
        <v>10</v>
      </c>
      <c r="S131" s="6">
        <v>0</v>
      </c>
      <c r="T131" s="25">
        <f>IFERROR((MMTSPS_All_Data[[#This Row],[SROs]]*0.5+MMTSPS_All_Data[[#This Row],[0 - Bedroom]]*0.75+MMTSPS_All_Data[[#This Row],[1 - Bedroom]]*1+MMTSPS_All_Data[[#This Row],[2 - Bedroom]]*2+MMTSPS_All_Data[[#This Row],[3 - Bedroom]]*3+MMTSPS_All_Data[[#This Row],[4 - Bedroom]]*4)/SUM(MMTSPS_All_Data[[#This Row],[SROs]:[4 - Bedroom]]),"err")</f>
        <v>2.5555555555555554</v>
      </c>
      <c r="U131" s="9">
        <v>0</v>
      </c>
      <c r="V131" s="23">
        <f>IFERROR(MMTSPS_All_Data[[#This Row],[Total units with PBRA]]/MMTSPS_All_Data[[#This Row],[Total Units]],"Err")</f>
        <v>0</v>
      </c>
      <c r="W131" s="41">
        <v>0</v>
      </c>
      <c r="X131" s="14">
        <v>0.5</v>
      </c>
      <c r="Y131" s="14">
        <v>0.5</v>
      </c>
      <c r="Z131" s="14">
        <v>0</v>
      </c>
      <c r="AA131" s="25">
        <f>SUM(MMTSPS_All_Data[[#This Row],[% Units with Rent &lt; 30% AMI]:[% Units with Rent &gt; 60% AMI]])</f>
        <v>1</v>
      </c>
      <c r="AB131" s="25">
        <f>IF(MMTSPS_All_Data[[#This Row],[Rent Category Total % ]]="A","n/a",MMTSPS_All_Data[[#This Row],[% Units with Rent &lt; 30% AMI]]*0.3+MMTSPS_All_Data[[#This Row],[% Units with Rent 31-50% AMI]]*0.5+MMTSPS_All_Data[[#This Row],[% Units with Rent 51-60% AMI]]*0.6+MMTSPS_All_Data[[#This Row],[% Units with Rent &gt; 60% AMI]]*0.8)</f>
        <v>0.55000000000000004</v>
      </c>
      <c r="AC131" s="14">
        <v>0</v>
      </c>
      <c r="AD131" s="14">
        <v>0.1111111111111111</v>
      </c>
      <c r="AE131" s="14">
        <v>0.1111111111111111</v>
      </c>
      <c r="AF131" s="14">
        <v>0</v>
      </c>
      <c r="AG131" s="14">
        <v>0</v>
      </c>
      <c r="AH131" s="14">
        <v>0</v>
      </c>
      <c r="AI131" s="14">
        <v>0</v>
      </c>
      <c r="AJ131" s="25">
        <f>SUM(MMTSPS_All_Data[[#This Row],[ADF %]:[Dev Disabled %]])</f>
        <v>0</v>
      </c>
      <c r="AK131" s="25">
        <f>SUM(MMTSPS_All_Data[[#This Row],[Family %]:[Dev Disabled %]])</f>
        <v>0.22222222222222221</v>
      </c>
      <c r="AL131" s="4">
        <v>6415.0555555555557</v>
      </c>
      <c r="AM131" s="42">
        <v>0.99864512858166821</v>
      </c>
      <c r="AN131" s="12">
        <v>643</v>
      </c>
      <c r="AO131" s="12">
        <v>774.16666666666663</v>
      </c>
      <c r="AP131" s="12">
        <v>205.55555555555554</v>
      </c>
      <c r="AQ131" s="12">
        <v>1437.5555555555557</v>
      </c>
      <c r="AR131" s="12">
        <v>488.44444444444446</v>
      </c>
      <c r="AS131" s="12">
        <v>333.77777777777777</v>
      </c>
      <c r="AT131" s="12">
        <v>3882.5</v>
      </c>
      <c r="AU131" s="44">
        <v>0.60521689428514513</v>
      </c>
      <c r="AV131" s="4">
        <v>2532.5555555555557</v>
      </c>
      <c r="AW131" s="6">
        <v>1</v>
      </c>
      <c r="AX131" s="12">
        <v>13351.555555555555</v>
      </c>
      <c r="AY131" s="4">
        <v>1330.7777777777778</v>
      </c>
      <c r="AZ131" s="14">
        <v>2.1073409763313609</v>
      </c>
      <c r="BA131" s="12">
        <v>31311.055555555555</v>
      </c>
    </row>
    <row r="132" spans="1:53" ht="15" customHeight="1" x14ac:dyDescent="0.25">
      <c r="A132" s="46">
        <v>54</v>
      </c>
      <c r="B132" s="7" t="s">
        <v>13</v>
      </c>
      <c r="C132" s="7" t="s">
        <v>42</v>
      </c>
      <c r="D132" s="7" t="s">
        <v>47</v>
      </c>
      <c r="E132" s="3">
        <v>0</v>
      </c>
      <c r="F132" s="3">
        <v>1</v>
      </c>
      <c r="G132" s="3">
        <v>0</v>
      </c>
      <c r="H132" s="3">
        <v>0</v>
      </c>
      <c r="I132" s="3">
        <v>0</v>
      </c>
      <c r="J132" s="6">
        <v>13</v>
      </c>
      <c r="K132" s="9">
        <v>12</v>
      </c>
      <c r="L132" s="11">
        <v>54</v>
      </c>
      <c r="M132" s="12">
        <v>4653.5740740740739</v>
      </c>
      <c r="N132" s="6">
        <v>0</v>
      </c>
      <c r="O132" s="6">
        <v>11</v>
      </c>
      <c r="P132" s="6">
        <v>35</v>
      </c>
      <c r="Q132" s="6">
        <v>8</v>
      </c>
      <c r="R132" s="6">
        <v>0</v>
      </c>
      <c r="S132" s="6">
        <v>0</v>
      </c>
      <c r="T132" s="25">
        <f>IFERROR((MMTSPS_All_Data[[#This Row],[SROs]]*0.5+MMTSPS_All_Data[[#This Row],[0 - Bedroom]]*0.75+MMTSPS_All_Data[[#This Row],[1 - Bedroom]]*1+MMTSPS_All_Data[[#This Row],[2 - Bedroom]]*2+MMTSPS_All_Data[[#This Row],[3 - Bedroom]]*3+MMTSPS_All_Data[[#This Row],[4 - Bedroom]]*4)/SUM(MMTSPS_All_Data[[#This Row],[SROs]:[4 - Bedroom]]),"err")</f>
        <v>1.0972222222222223</v>
      </c>
      <c r="U132" s="9">
        <v>0</v>
      </c>
      <c r="V132" s="23">
        <f>IFERROR(MMTSPS_All_Data[[#This Row],[Total units with PBRA]]/MMTSPS_All_Data[[#This Row],[Total Units]],"Err")</f>
        <v>0</v>
      </c>
      <c r="W132" s="41">
        <v>0</v>
      </c>
      <c r="X132" s="14">
        <v>0.20370370370370369</v>
      </c>
      <c r="Y132" s="14">
        <v>0.79629629629629628</v>
      </c>
      <c r="Z132" s="14">
        <v>0</v>
      </c>
      <c r="AA132" s="25">
        <f>SUM(MMTSPS_All_Data[[#This Row],[% Units with Rent &lt; 30% AMI]:[% Units with Rent &gt; 60% AMI]])</f>
        <v>1</v>
      </c>
      <c r="AB132" s="25">
        <f>IF(MMTSPS_All_Data[[#This Row],[Rent Category Total % ]]="A","n/a",MMTSPS_All_Data[[#This Row],[% Units with Rent &lt; 30% AMI]]*0.3+MMTSPS_All_Data[[#This Row],[% Units with Rent 31-50% AMI]]*0.5+MMTSPS_All_Data[[#This Row],[% Units with Rent 51-60% AMI]]*0.6+MMTSPS_All_Data[[#This Row],[% Units with Rent &gt; 60% AMI]]*0.8)</f>
        <v>0.57962962962962961</v>
      </c>
      <c r="AC132" s="14">
        <v>0</v>
      </c>
      <c r="AD132" s="14">
        <v>0.18518518518518517</v>
      </c>
      <c r="AE132" s="14">
        <v>0.44444444444444442</v>
      </c>
      <c r="AF132" s="14">
        <v>0</v>
      </c>
      <c r="AG132" s="14">
        <v>0</v>
      </c>
      <c r="AH132" s="14">
        <v>0</v>
      </c>
      <c r="AI132" s="14">
        <v>0</v>
      </c>
      <c r="AJ132" s="25">
        <f>SUM(MMTSPS_All_Data[[#This Row],[ADF %]:[Dev Disabled %]])</f>
        <v>0</v>
      </c>
      <c r="AK132" s="25">
        <f>SUM(MMTSPS_All_Data[[#This Row],[Family %]:[Dev Disabled %]])</f>
        <v>0.62962962962962954</v>
      </c>
      <c r="AL132" s="4">
        <v>5462.7777777777774</v>
      </c>
      <c r="AM132" s="42">
        <v>0.98652804569137731</v>
      </c>
      <c r="AN132" s="12">
        <v>1098.2777777777778</v>
      </c>
      <c r="AO132" s="12">
        <v>335.92592592592592</v>
      </c>
      <c r="AP132" s="12">
        <v>763.53703703703707</v>
      </c>
      <c r="AQ132" s="12">
        <v>978.44444444444446</v>
      </c>
      <c r="AR132" s="12">
        <v>202.68518518518519</v>
      </c>
      <c r="AS132" s="12">
        <v>213.9814814814815</v>
      </c>
      <c r="AT132" s="12">
        <v>3592.8518518518517</v>
      </c>
      <c r="AU132" s="44">
        <v>0.65769687108037556</v>
      </c>
      <c r="AV132" s="4">
        <v>1869.9259259259259</v>
      </c>
      <c r="AW132" s="6">
        <v>1</v>
      </c>
      <c r="AX132" s="12">
        <v>17826.35185185185</v>
      </c>
      <c r="AY132" s="4">
        <v>583.5</v>
      </c>
      <c r="AZ132" s="14">
        <v>1.4535822764766004</v>
      </c>
      <c r="BA132" s="12">
        <v>33560.925925925927</v>
      </c>
    </row>
    <row r="133" spans="1:53" ht="15" customHeight="1" x14ac:dyDescent="0.25">
      <c r="A133" s="46">
        <v>21</v>
      </c>
      <c r="B133" s="7" t="s">
        <v>13</v>
      </c>
      <c r="C133" s="7" t="s">
        <v>24</v>
      </c>
      <c r="D133" s="7" t="s">
        <v>48</v>
      </c>
      <c r="E133" s="3">
        <v>0</v>
      </c>
      <c r="F133" s="3">
        <v>1</v>
      </c>
      <c r="G133" s="3">
        <v>0</v>
      </c>
      <c r="H133" s="3">
        <v>0</v>
      </c>
      <c r="I133" s="3">
        <v>0</v>
      </c>
      <c r="J133" s="6">
        <v>13</v>
      </c>
      <c r="K133" s="9">
        <v>12</v>
      </c>
      <c r="L133" s="11">
        <v>2.3333333333333335</v>
      </c>
      <c r="M133" s="12">
        <v>9563.1428571428569</v>
      </c>
      <c r="N133" s="6">
        <v>0</v>
      </c>
      <c r="O133" s="6">
        <v>0</v>
      </c>
      <c r="P133" s="6">
        <v>0</v>
      </c>
      <c r="Q133" s="6">
        <v>11</v>
      </c>
      <c r="R133" s="6">
        <v>10</v>
      </c>
      <c r="S133" s="6">
        <v>0</v>
      </c>
      <c r="T133" s="25">
        <f>IFERROR((MMTSPS_All_Data[[#This Row],[SROs]]*0.5+MMTSPS_All_Data[[#This Row],[0 - Bedroom]]*0.75+MMTSPS_All_Data[[#This Row],[1 - Bedroom]]*1+MMTSPS_All_Data[[#This Row],[2 - Bedroom]]*2+MMTSPS_All_Data[[#This Row],[3 - Bedroom]]*3+MMTSPS_All_Data[[#This Row],[4 - Bedroom]]*4)/SUM(MMTSPS_All_Data[[#This Row],[SROs]:[4 - Bedroom]]),"err")</f>
        <v>2.4761904761904763</v>
      </c>
      <c r="U133" s="9">
        <v>0</v>
      </c>
      <c r="V133" s="23">
        <f>IFERROR(MMTSPS_All_Data[[#This Row],[Total units with PBRA]]/MMTSPS_All_Data[[#This Row],[Total Units]],"Err")</f>
        <v>0</v>
      </c>
      <c r="W133" s="41">
        <v>0</v>
      </c>
      <c r="X133" s="14">
        <v>0</v>
      </c>
      <c r="Y133" s="14">
        <v>1</v>
      </c>
      <c r="Z133" s="14">
        <v>0</v>
      </c>
      <c r="AA133" s="25">
        <f>SUM(MMTSPS_All_Data[[#This Row],[% Units with Rent &lt; 30% AMI]:[% Units with Rent &gt; 60% AMI]])</f>
        <v>1</v>
      </c>
      <c r="AB133" s="25">
        <f>IF(MMTSPS_All_Data[[#This Row],[Rent Category Total % ]]="A","n/a",MMTSPS_All_Data[[#This Row],[% Units with Rent &lt; 30% AMI]]*0.3+MMTSPS_All_Data[[#This Row],[% Units with Rent 31-50% AMI]]*0.5+MMTSPS_All_Data[[#This Row],[% Units with Rent 51-60% AMI]]*0.6+MMTSPS_All_Data[[#This Row],[% Units with Rent &gt; 60% AMI]]*0.8)</f>
        <v>0.6</v>
      </c>
      <c r="AC133" s="14">
        <v>0</v>
      </c>
      <c r="AD133" s="14">
        <v>0</v>
      </c>
      <c r="AE133" s="14">
        <v>0.33333333333333331</v>
      </c>
      <c r="AF133" s="14">
        <v>0</v>
      </c>
      <c r="AG133" s="14">
        <v>0</v>
      </c>
      <c r="AH133" s="14">
        <v>0</v>
      </c>
      <c r="AI133" s="14">
        <v>0</v>
      </c>
      <c r="AJ133" s="25">
        <f>SUM(MMTSPS_All_Data[[#This Row],[ADF %]:[Dev Disabled %]])</f>
        <v>0</v>
      </c>
      <c r="AK133" s="25">
        <f>SUM(MMTSPS_All_Data[[#This Row],[Family %]:[Dev Disabled %]])</f>
        <v>0.33333333333333331</v>
      </c>
      <c r="AL133" s="4">
        <v>6234.1428571428569</v>
      </c>
      <c r="AM133" s="42">
        <v>0.98236436412634254</v>
      </c>
      <c r="AN133" s="12">
        <v>1431.3809523809523</v>
      </c>
      <c r="AO133" s="12">
        <v>598.85714285714289</v>
      </c>
      <c r="AP133" s="12">
        <v>1489.047619047619</v>
      </c>
      <c r="AQ133" s="12">
        <v>1518.0952380952381</v>
      </c>
      <c r="AR133" s="12">
        <v>472.95238095238096</v>
      </c>
      <c r="AS133" s="12">
        <v>0</v>
      </c>
      <c r="AT133" s="12">
        <v>5510.333333333333</v>
      </c>
      <c r="AU133" s="44">
        <v>0.88389590351138503</v>
      </c>
      <c r="AV133" s="4">
        <v>723.80952380952385</v>
      </c>
      <c r="AW133" s="6">
        <v>1</v>
      </c>
      <c r="AX133" s="12">
        <v>9951.3333333333339</v>
      </c>
      <c r="AY133" s="4">
        <v>31.38095238095238</v>
      </c>
      <c r="AZ133" s="14">
        <v>1.0453201292895948</v>
      </c>
      <c r="BA133" s="12">
        <v>24824.857142857141</v>
      </c>
    </row>
    <row r="134" spans="1:53" ht="15" customHeight="1" x14ac:dyDescent="0.25">
      <c r="A134" s="46">
        <v>24</v>
      </c>
      <c r="B134" s="7" t="s">
        <v>12</v>
      </c>
      <c r="C134" s="7" t="s">
        <v>36</v>
      </c>
      <c r="D134" s="7" t="s">
        <v>47</v>
      </c>
      <c r="E134" s="3">
        <v>0</v>
      </c>
      <c r="F134" s="3">
        <v>1</v>
      </c>
      <c r="G134" s="3">
        <v>0</v>
      </c>
      <c r="H134" s="3">
        <v>0</v>
      </c>
      <c r="I134" s="3">
        <v>0</v>
      </c>
      <c r="J134" s="6">
        <v>45</v>
      </c>
      <c r="K134" s="9">
        <v>17</v>
      </c>
      <c r="L134" s="11">
        <v>4</v>
      </c>
      <c r="M134" s="12" t="s">
        <v>11</v>
      </c>
      <c r="N134" s="6">
        <v>0</v>
      </c>
      <c r="O134" s="6">
        <v>12</v>
      </c>
      <c r="P134" s="6">
        <v>12</v>
      </c>
      <c r="Q134" s="6">
        <v>0</v>
      </c>
      <c r="R134" s="6">
        <v>0</v>
      </c>
      <c r="S134" s="6">
        <v>0</v>
      </c>
      <c r="T134" s="25">
        <f>IFERROR((MMTSPS_All_Data[[#This Row],[SROs]]*0.5+MMTSPS_All_Data[[#This Row],[0 - Bedroom]]*0.75+MMTSPS_All_Data[[#This Row],[1 - Bedroom]]*1+MMTSPS_All_Data[[#This Row],[2 - Bedroom]]*2+MMTSPS_All_Data[[#This Row],[3 - Bedroom]]*3+MMTSPS_All_Data[[#This Row],[4 - Bedroom]]*4)/SUM(MMTSPS_All_Data[[#This Row],[SROs]:[4 - Bedroom]]),"err")</f>
        <v>0.875</v>
      </c>
      <c r="U134" s="9">
        <v>24</v>
      </c>
      <c r="V134" s="23">
        <f>IFERROR(MMTSPS_All_Data[[#This Row],[Total units with PBRA]]/MMTSPS_All_Data[[#This Row],[Total Units]],"Err")</f>
        <v>1</v>
      </c>
      <c r="W134" s="41">
        <v>0</v>
      </c>
      <c r="X134" s="14">
        <v>1</v>
      </c>
      <c r="Y134" s="14">
        <v>0</v>
      </c>
      <c r="Z134" s="14">
        <v>0</v>
      </c>
      <c r="AA134" s="25">
        <f>SUM(MMTSPS_All_Data[[#This Row],[% Units with Rent &lt; 30% AMI]:[% Units with Rent &gt; 60% AMI]])</f>
        <v>1</v>
      </c>
      <c r="AB134" s="25">
        <f>IF(MMTSPS_All_Data[[#This Row],[Rent Category Total % ]]="A","n/a",MMTSPS_All_Data[[#This Row],[% Units with Rent &lt; 30% AMI]]*0.3+MMTSPS_All_Data[[#This Row],[% Units with Rent 31-50% AMI]]*0.5+MMTSPS_All_Data[[#This Row],[% Units with Rent 51-60% AMI]]*0.6+MMTSPS_All_Data[[#This Row],[% Units with Rent &gt; 60% AMI]]*0.8)</f>
        <v>0.5</v>
      </c>
      <c r="AC134" s="14">
        <v>0</v>
      </c>
      <c r="AD134" s="14">
        <v>0.20833333333333334</v>
      </c>
      <c r="AE134" s="14">
        <v>0.54166666666666663</v>
      </c>
      <c r="AF134" s="14">
        <v>0</v>
      </c>
      <c r="AG134" s="14">
        <v>0</v>
      </c>
      <c r="AH134" s="14">
        <v>0</v>
      </c>
      <c r="AI134" s="14">
        <v>0</v>
      </c>
      <c r="AJ134" s="25">
        <f>SUM(MMTSPS_All_Data[[#This Row],[ADF %]:[Dev Disabled %]])</f>
        <v>0</v>
      </c>
      <c r="AK134" s="25">
        <f>SUM(MMTSPS_All_Data[[#This Row],[Family %]:[Dev Disabled %]])</f>
        <v>0.75</v>
      </c>
      <c r="AL134" s="4">
        <v>7071.958333333333</v>
      </c>
      <c r="AM134" s="42">
        <v>0.98183733793789696</v>
      </c>
      <c r="AN134" s="12">
        <v>528.58333333333337</v>
      </c>
      <c r="AO134" s="12">
        <v>625.16666666666663</v>
      </c>
      <c r="AP134" s="12">
        <v>1102.375</v>
      </c>
      <c r="AQ134" s="12">
        <v>838.58333333333337</v>
      </c>
      <c r="AR134" s="12">
        <v>547</v>
      </c>
      <c r="AS134" s="12">
        <v>251.125</v>
      </c>
      <c r="AT134" s="12">
        <v>3892.8333333333335</v>
      </c>
      <c r="AU134" s="44">
        <v>0.55046044530334004</v>
      </c>
      <c r="AV134" s="4">
        <v>3179.125</v>
      </c>
      <c r="AW134" s="6">
        <v>1</v>
      </c>
      <c r="AX134" s="12">
        <v>24604.166666666668</v>
      </c>
      <c r="AY134" s="4">
        <v>1580.3333333333333</v>
      </c>
      <c r="AZ134" s="14">
        <v>1.988454822652524</v>
      </c>
      <c r="BA134" s="12">
        <v>32544.458333333332</v>
      </c>
    </row>
    <row r="135" spans="1:53" ht="15" customHeight="1" x14ac:dyDescent="0.25">
      <c r="A135" s="46">
        <v>16</v>
      </c>
      <c r="B135" s="7" t="s">
        <v>12</v>
      </c>
      <c r="C135" s="7" t="s">
        <v>24</v>
      </c>
      <c r="D135" s="7" t="s">
        <v>48</v>
      </c>
      <c r="E135" s="3">
        <v>0</v>
      </c>
      <c r="F135" s="3">
        <v>1</v>
      </c>
      <c r="G135" s="3">
        <v>0</v>
      </c>
      <c r="H135" s="3">
        <v>0</v>
      </c>
      <c r="I135" s="3">
        <v>0</v>
      </c>
      <c r="J135" s="6">
        <v>45</v>
      </c>
      <c r="K135" s="9">
        <v>17</v>
      </c>
      <c r="L135" s="11">
        <v>4</v>
      </c>
      <c r="M135" s="12" t="s">
        <v>11</v>
      </c>
      <c r="N135" s="6">
        <v>0</v>
      </c>
      <c r="O135" s="6">
        <v>8</v>
      </c>
      <c r="P135" s="6">
        <v>8</v>
      </c>
      <c r="Q135" s="6">
        <v>0</v>
      </c>
      <c r="R135" s="6">
        <v>0</v>
      </c>
      <c r="S135" s="6">
        <v>0</v>
      </c>
      <c r="T135" s="25">
        <f>IFERROR((MMTSPS_All_Data[[#This Row],[SROs]]*0.5+MMTSPS_All_Data[[#This Row],[0 - Bedroom]]*0.75+MMTSPS_All_Data[[#This Row],[1 - Bedroom]]*1+MMTSPS_All_Data[[#This Row],[2 - Bedroom]]*2+MMTSPS_All_Data[[#This Row],[3 - Bedroom]]*3+MMTSPS_All_Data[[#This Row],[4 - Bedroom]]*4)/SUM(MMTSPS_All_Data[[#This Row],[SROs]:[4 - Bedroom]]),"err")</f>
        <v>0.875</v>
      </c>
      <c r="U135" s="9">
        <v>16</v>
      </c>
      <c r="V135" s="23">
        <f>IFERROR(MMTSPS_All_Data[[#This Row],[Total units with PBRA]]/MMTSPS_All_Data[[#This Row],[Total Units]],"Err")</f>
        <v>1</v>
      </c>
      <c r="W135" s="41">
        <v>0</v>
      </c>
      <c r="X135" s="14">
        <v>1</v>
      </c>
      <c r="Y135" s="14">
        <v>0</v>
      </c>
      <c r="Z135" s="14">
        <v>0</v>
      </c>
      <c r="AA135" s="25">
        <f>SUM(MMTSPS_All_Data[[#This Row],[% Units with Rent &lt; 30% AMI]:[% Units with Rent &gt; 60% AMI]])</f>
        <v>1</v>
      </c>
      <c r="AB135" s="25">
        <f>IF(MMTSPS_All_Data[[#This Row],[Rent Category Total % ]]="A","n/a",MMTSPS_All_Data[[#This Row],[% Units with Rent &lt; 30% AMI]]*0.3+MMTSPS_All_Data[[#This Row],[% Units with Rent 31-50% AMI]]*0.5+MMTSPS_All_Data[[#This Row],[% Units with Rent 51-60% AMI]]*0.6+MMTSPS_All_Data[[#This Row],[% Units with Rent &gt; 60% AMI]]*0.8)</f>
        <v>0.5</v>
      </c>
      <c r="AC135" s="14">
        <v>0</v>
      </c>
      <c r="AD135" s="14">
        <v>0.625</v>
      </c>
      <c r="AE135" s="14">
        <v>0.375</v>
      </c>
      <c r="AF135" s="14">
        <v>0</v>
      </c>
      <c r="AG135" s="14">
        <v>0</v>
      </c>
      <c r="AH135" s="14">
        <v>0</v>
      </c>
      <c r="AI135" s="14">
        <v>0</v>
      </c>
      <c r="AJ135" s="25">
        <f>SUM(MMTSPS_All_Data[[#This Row],[ADF %]:[Dev Disabled %]])</f>
        <v>0</v>
      </c>
      <c r="AK135" s="25">
        <f>SUM(MMTSPS_All_Data[[#This Row],[Family %]:[Dev Disabled %]])</f>
        <v>1</v>
      </c>
      <c r="AL135" s="4">
        <v>6307.875</v>
      </c>
      <c r="AM135" s="42">
        <v>0.97806493328369615</v>
      </c>
      <c r="AN135" s="12">
        <v>539</v>
      </c>
      <c r="AO135" s="12">
        <v>514</v>
      </c>
      <c r="AP135" s="12">
        <v>1706.1875</v>
      </c>
      <c r="AQ135" s="12">
        <v>420.0625</v>
      </c>
      <c r="AR135" s="12">
        <v>478.5</v>
      </c>
      <c r="AS135" s="12">
        <v>250.875</v>
      </c>
      <c r="AT135" s="12">
        <v>3908.625</v>
      </c>
      <c r="AU135" s="44">
        <v>0.61964211402413649</v>
      </c>
      <c r="AV135" s="4">
        <v>2399.25</v>
      </c>
      <c r="AW135" s="6">
        <v>1</v>
      </c>
      <c r="AX135" s="12">
        <v>19609.3125</v>
      </c>
      <c r="AY135" s="4">
        <v>608.8125</v>
      </c>
      <c r="AZ135" s="14">
        <v>1.3400356058225993</v>
      </c>
      <c r="BA135" s="12">
        <v>19609.3125</v>
      </c>
    </row>
    <row r="136" spans="1:53" ht="15" customHeight="1" x14ac:dyDescent="0.25">
      <c r="A136" s="46">
        <v>27</v>
      </c>
      <c r="B136" s="7" t="s">
        <v>13</v>
      </c>
      <c r="C136" s="7" t="s">
        <v>24</v>
      </c>
      <c r="D136" s="7" t="s">
        <v>48</v>
      </c>
      <c r="E136" s="3">
        <v>0</v>
      </c>
      <c r="F136" s="3">
        <v>1</v>
      </c>
      <c r="G136" s="3">
        <v>0</v>
      </c>
      <c r="H136" s="3">
        <v>0</v>
      </c>
      <c r="I136" s="3">
        <v>0</v>
      </c>
      <c r="J136" s="6">
        <v>8</v>
      </c>
      <c r="K136" s="9">
        <v>7</v>
      </c>
      <c r="L136" s="11">
        <v>3.375</v>
      </c>
      <c r="M136" s="12">
        <v>3078.1481481481483</v>
      </c>
      <c r="N136" s="6">
        <v>0</v>
      </c>
      <c r="O136" s="6">
        <v>0</v>
      </c>
      <c r="P136" s="6">
        <v>6</v>
      </c>
      <c r="Q136" s="6">
        <v>14</v>
      </c>
      <c r="R136" s="6">
        <v>7</v>
      </c>
      <c r="S136" s="6">
        <v>0</v>
      </c>
      <c r="T136" s="25">
        <f>IFERROR((MMTSPS_All_Data[[#This Row],[SROs]]*0.5+MMTSPS_All_Data[[#This Row],[0 - Bedroom]]*0.75+MMTSPS_All_Data[[#This Row],[1 - Bedroom]]*1+MMTSPS_All_Data[[#This Row],[2 - Bedroom]]*2+MMTSPS_All_Data[[#This Row],[3 - Bedroom]]*3+MMTSPS_All_Data[[#This Row],[4 - Bedroom]]*4)/SUM(MMTSPS_All_Data[[#This Row],[SROs]:[4 - Bedroom]]),"err")</f>
        <v>2.0370370370370372</v>
      </c>
      <c r="U136" s="9">
        <v>0</v>
      </c>
      <c r="V136" s="23">
        <f>IFERROR(MMTSPS_All_Data[[#This Row],[Total units with PBRA]]/MMTSPS_All_Data[[#This Row],[Total Units]],"Err")</f>
        <v>0</v>
      </c>
      <c r="W136" s="41">
        <v>0</v>
      </c>
      <c r="X136" s="14">
        <v>1</v>
      </c>
      <c r="Y136" s="14">
        <v>0</v>
      </c>
      <c r="Z136" s="14">
        <v>0</v>
      </c>
      <c r="AA136" s="25">
        <f>SUM(MMTSPS_All_Data[[#This Row],[% Units with Rent &lt; 30% AMI]:[% Units with Rent &gt; 60% AMI]])</f>
        <v>1</v>
      </c>
      <c r="AB136" s="25">
        <f>IF(MMTSPS_All_Data[[#This Row],[Rent Category Total % ]]="A","n/a",MMTSPS_All_Data[[#This Row],[% Units with Rent &lt; 30% AMI]]*0.3+MMTSPS_All_Data[[#This Row],[% Units with Rent 31-50% AMI]]*0.5+MMTSPS_All_Data[[#This Row],[% Units with Rent 51-60% AMI]]*0.6+MMTSPS_All_Data[[#This Row],[% Units with Rent &gt; 60% AMI]]*0.8)</f>
        <v>0.5</v>
      </c>
      <c r="AC136" s="14">
        <v>0</v>
      </c>
      <c r="AD136" s="14">
        <v>0.14814814814814814</v>
      </c>
      <c r="AE136" s="14">
        <v>0.22222222222222221</v>
      </c>
      <c r="AF136" s="14">
        <v>0</v>
      </c>
      <c r="AG136" s="14">
        <v>0</v>
      </c>
      <c r="AH136" s="14">
        <v>0</v>
      </c>
      <c r="AI136" s="14">
        <v>0</v>
      </c>
      <c r="AJ136" s="25">
        <f>SUM(MMTSPS_All_Data[[#This Row],[ADF %]:[Dev Disabled %]])</f>
        <v>0</v>
      </c>
      <c r="AK136" s="25">
        <f>SUM(MMTSPS_All_Data[[#This Row],[Family %]:[Dev Disabled %]])</f>
        <v>0.37037037037037035</v>
      </c>
      <c r="AL136" s="4">
        <v>6394.8148148148148</v>
      </c>
      <c r="AM136" s="42">
        <v>0.97791807336067726</v>
      </c>
      <c r="AN136" s="12">
        <v>1298.4444444444443</v>
      </c>
      <c r="AO136" s="12">
        <v>455.62962962962962</v>
      </c>
      <c r="AP136" s="12">
        <v>1223.5925925925926</v>
      </c>
      <c r="AQ136" s="12">
        <v>679.44444444444446</v>
      </c>
      <c r="AR136" s="12">
        <v>380.18518518518516</v>
      </c>
      <c r="AS136" s="12">
        <v>282.7037037037037</v>
      </c>
      <c r="AT136" s="12">
        <v>4320</v>
      </c>
      <c r="AU136" s="44">
        <v>0.67554731842928295</v>
      </c>
      <c r="AV136" s="4">
        <v>2074.8148148148148</v>
      </c>
      <c r="AW136" s="6">
        <v>1</v>
      </c>
      <c r="AX136" s="12">
        <v>13117.259259259259</v>
      </c>
      <c r="AY136" s="4">
        <v>1334.8148148148148</v>
      </c>
      <c r="AZ136" s="14">
        <v>2.8038038038038038</v>
      </c>
      <c r="BA136" s="12">
        <v>56397.925925925927</v>
      </c>
    </row>
    <row r="137" spans="1:53" ht="15" customHeight="1" x14ac:dyDescent="0.25">
      <c r="A137" s="46">
        <v>22</v>
      </c>
      <c r="B137" s="7" t="s">
        <v>13</v>
      </c>
      <c r="C137" s="7" t="s">
        <v>42</v>
      </c>
      <c r="D137" s="7" t="s">
        <v>47</v>
      </c>
      <c r="E137" s="3">
        <v>0</v>
      </c>
      <c r="F137" s="3">
        <v>1</v>
      </c>
      <c r="G137" s="3">
        <v>0</v>
      </c>
      <c r="H137" s="3">
        <v>0</v>
      </c>
      <c r="I137" s="3">
        <v>0</v>
      </c>
      <c r="J137" s="6">
        <v>18</v>
      </c>
      <c r="K137" s="9">
        <v>17</v>
      </c>
      <c r="L137" s="11">
        <v>1.8333333333333333</v>
      </c>
      <c r="M137" s="12" t="s">
        <v>11</v>
      </c>
      <c r="N137" s="6">
        <v>0</v>
      </c>
      <c r="O137" s="6">
        <v>0</v>
      </c>
      <c r="P137" s="6">
        <v>2</v>
      </c>
      <c r="Q137" s="6">
        <v>14</v>
      </c>
      <c r="R137" s="6">
        <v>6</v>
      </c>
      <c r="S137" s="6">
        <v>0</v>
      </c>
      <c r="T137" s="25">
        <f>IFERROR((MMTSPS_All_Data[[#This Row],[SROs]]*0.5+MMTSPS_All_Data[[#This Row],[0 - Bedroom]]*0.75+MMTSPS_All_Data[[#This Row],[1 - Bedroom]]*1+MMTSPS_All_Data[[#This Row],[2 - Bedroom]]*2+MMTSPS_All_Data[[#This Row],[3 - Bedroom]]*3+MMTSPS_All_Data[[#This Row],[4 - Bedroom]]*4)/SUM(MMTSPS_All_Data[[#This Row],[SROs]:[4 - Bedroom]]),"err")</f>
        <v>2.1818181818181817</v>
      </c>
      <c r="U137" s="9">
        <v>0</v>
      </c>
      <c r="V137" s="23">
        <f>IFERROR(MMTSPS_All_Data[[#This Row],[Total units with PBRA]]/MMTSPS_All_Data[[#This Row],[Total Units]],"Err")</f>
        <v>0</v>
      </c>
      <c r="W137" s="41">
        <v>0</v>
      </c>
      <c r="X137" s="14">
        <v>1</v>
      </c>
      <c r="Y137" s="14">
        <v>0</v>
      </c>
      <c r="Z137" s="14">
        <v>0</v>
      </c>
      <c r="AA137" s="25">
        <f>SUM(MMTSPS_All_Data[[#This Row],[% Units with Rent &lt; 30% AMI]:[% Units with Rent &gt; 60% AMI]])</f>
        <v>1</v>
      </c>
      <c r="AB137" s="25">
        <f>IF(MMTSPS_All_Data[[#This Row],[Rent Category Total % ]]="A","n/a",MMTSPS_All_Data[[#This Row],[% Units with Rent &lt; 30% AMI]]*0.3+MMTSPS_All_Data[[#This Row],[% Units with Rent 31-50% AMI]]*0.5+MMTSPS_All_Data[[#This Row],[% Units with Rent 51-60% AMI]]*0.6+MMTSPS_All_Data[[#This Row],[% Units with Rent &gt; 60% AMI]]*0.8)</f>
        <v>0.5</v>
      </c>
      <c r="AC137" s="14">
        <v>0</v>
      </c>
      <c r="AD137" s="14">
        <v>9.0909090909090912E-2</v>
      </c>
      <c r="AE137" s="14">
        <v>0.27272727272727271</v>
      </c>
      <c r="AF137" s="14">
        <v>0</v>
      </c>
      <c r="AG137" s="14">
        <v>0</v>
      </c>
      <c r="AH137" s="14">
        <v>0</v>
      </c>
      <c r="AI137" s="14">
        <v>0</v>
      </c>
      <c r="AJ137" s="25">
        <f>SUM(MMTSPS_All_Data[[#This Row],[ADF %]:[Dev Disabled %]])</f>
        <v>0</v>
      </c>
      <c r="AK137" s="25">
        <f>SUM(MMTSPS_All_Data[[#This Row],[Family %]:[Dev Disabled %]])</f>
        <v>0.36363636363636365</v>
      </c>
      <c r="AL137" s="4">
        <v>5561</v>
      </c>
      <c r="AM137" s="42">
        <v>0.99220619003559307</v>
      </c>
      <c r="AN137" s="12">
        <v>561.77272727272725</v>
      </c>
      <c r="AO137" s="12">
        <v>432.36363636363637</v>
      </c>
      <c r="AP137" s="12">
        <v>460.72727272727275</v>
      </c>
      <c r="AQ137" s="12">
        <v>1641.590909090909</v>
      </c>
      <c r="AR137" s="12">
        <v>236.90909090909091</v>
      </c>
      <c r="AS137" s="12">
        <v>300.81818181818181</v>
      </c>
      <c r="AT137" s="12">
        <v>3634.181818181818</v>
      </c>
      <c r="AU137" s="44">
        <v>0.65351228523319871</v>
      </c>
      <c r="AV137" s="4">
        <v>1926.8181818181818</v>
      </c>
      <c r="AW137" s="6">
        <v>1</v>
      </c>
      <c r="AX137" s="12">
        <v>8698.454545454546</v>
      </c>
      <c r="AY137" s="4">
        <v>991.77272727272725</v>
      </c>
      <c r="AZ137" s="14">
        <v>2.0606679305818871</v>
      </c>
      <c r="BA137" s="12">
        <v>29606.090909090908</v>
      </c>
    </row>
    <row r="138" spans="1:53" ht="15" customHeight="1" x14ac:dyDescent="0.25">
      <c r="A138" s="46">
        <v>35</v>
      </c>
      <c r="B138" s="7" t="s">
        <v>13</v>
      </c>
      <c r="C138" s="7" t="s">
        <v>42</v>
      </c>
      <c r="D138" s="7" t="s">
        <v>47</v>
      </c>
      <c r="E138" s="3">
        <v>0</v>
      </c>
      <c r="F138" s="3">
        <v>1</v>
      </c>
      <c r="G138" s="3">
        <v>0</v>
      </c>
      <c r="H138" s="3">
        <v>0</v>
      </c>
      <c r="I138" s="3">
        <v>0</v>
      </c>
      <c r="J138" s="6">
        <v>7</v>
      </c>
      <c r="K138" s="9">
        <v>6</v>
      </c>
      <c r="L138" s="11">
        <v>35</v>
      </c>
      <c r="M138" s="12" t="s">
        <v>11</v>
      </c>
      <c r="N138" s="6">
        <v>0</v>
      </c>
      <c r="O138" s="6">
        <v>0</v>
      </c>
      <c r="P138" s="6">
        <v>35</v>
      </c>
      <c r="Q138" s="6">
        <v>0</v>
      </c>
      <c r="R138" s="6">
        <v>0</v>
      </c>
      <c r="S138" s="6">
        <v>0</v>
      </c>
      <c r="T138" s="25">
        <f>IFERROR((MMTSPS_All_Data[[#This Row],[SROs]]*0.5+MMTSPS_All_Data[[#This Row],[0 - Bedroom]]*0.75+MMTSPS_All_Data[[#This Row],[1 - Bedroom]]*1+MMTSPS_All_Data[[#This Row],[2 - Bedroom]]*2+MMTSPS_All_Data[[#This Row],[3 - Bedroom]]*3+MMTSPS_All_Data[[#This Row],[4 - Bedroom]]*4)/SUM(MMTSPS_All_Data[[#This Row],[SROs]:[4 - Bedroom]]),"err")</f>
        <v>1</v>
      </c>
      <c r="U138" s="9">
        <v>0</v>
      </c>
      <c r="V138" s="23">
        <f>IFERROR(MMTSPS_All_Data[[#This Row],[Total units with PBRA]]/MMTSPS_All_Data[[#This Row],[Total Units]],"Err")</f>
        <v>0</v>
      </c>
      <c r="W138" s="41">
        <v>0</v>
      </c>
      <c r="X138" s="14">
        <v>0.5714285714285714</v>
      </c>
      <c r="Y138" s="14">
        <v>0.4</v>
      </c>
      <c r="Z138" s="14">
        <v>0</v>
      </c>
      <c r="AA138" s="25">
        <f>SUM(MMTSPS_All_Data[[#This Row],[% Units with Rent &lt; 30% AMI]:[% Units with Rent &gt; 60% AMI]])</f>
        <v>0.97142857142857142</v>
      </c>
      <c r="AB138" s="25">
        <f>IF(MMTSPS_All_Data[[#This Row],[Rent Category Total % ]]="A","n/a",MMTSPS_All_Data[[#This Row],[% Units with Rent &lt; 30% AMI]]*0.3+MMTSPS_All_Data[[#This Row],[% Units with Rent 31-50% AMI]]*0.5+MMTSPS_All_Data[[#This Row],[% Units with Rent 51-60% AMI]]*0.6+MMTSPS_All_Data[[#This Row],[% Units with Rent &gt; 60% AMI]]*0.8)</f>
        <v>0.52571428571428569</v>
      </c>
      <c r="AC138" s="14">
        <v>0</v>
      </c>
      <c r="AD138" s="14">
        <v>0.11428571428571428</v>
      </c>
      <c r="AE138" s="14">
        <v>0.48571428571428571</v>
      </c>
      <c r="AF138" s="14">
        <v>0</v>
      </c>
      <c r="AG138" s="14">
        <v>0</v>
      </c>
      <c r="AH138" s="14">
        <v>0</v>
      </c>
      <c r="AI138" s="14">
        <v>0</v>
      </c>
      <c r="AJ138" s="25">
        <f>SUM(MMTSPS_All_Data[[#This Row],[ADF %]:[Dev Disabled %]])</f>
        <v>0</v>
      </c>
      <c r="AK138" s="25">
        <f>SUM(MMTSPS_All_Data[[#This Row],[Family %]:[Dev Disabled %]])</f>
        <v>0.6</v>
      </c>
      <c r="AL138" s="4">
        <v>6214.9142857142861</v>
      </c>
      <c r="AM138" s="42">
        <v>0.99229259931665181</v>
      </c>
      <c r="AN138" s="12">
        <v>1505.5142857142857</v>
      </c>
      <c r="AO138" s="12">
        <v>405.1142857142857</v>
      </c>
      <c r="AP138" s="12">
        <v>872.4</v>
      </c>
      <c r="AQ138" s="12">
        <v>657.05714285714282</v>
      </c>
      <c r="AR138" s="12">
        <v>258.57142857142856</v>
      </c>
      <c r="AS138" s="12">
        <v>309.65714285714284</v>
      </c>
      <c r="AT138" s="12">
        <v>4008.3142857142857</v>
      </c>
      <c r="AU138" s="44">
        <v>0.64495085554564591</v>
      </c>
      <c r="AV138" s="4">
        <v>2206.6</v>
      </c>
      <c r="AW138" s="6">
        <v>1</v>
      </c>
      <c r="AX138" s="12">
        <v>32492.542857142857</v>
      </c>
      <c r="AY138" s="4">
        <v>207.54285714285714</v>
      </c>
      <c r="AZ138" s="14">
        <v>1.1038203724613032</v>
      </c>
      <c r="BA138" s="12">
        <v>48492.542857142857</v>
      </c>
    </row>
    <row r="139" spans="1:53" ht="15" customHeight="1" x14ac:dyDescent="0.25">
      <c r="A139" s="46">
        <v>48</v>
      </c>
      <c r="B139" s="7" t="s">
        <v>13</v>
      </c>
      <c r="C139" s="7" t="s">
        <v>24</v>
      </c>
      <c r="D139" s="7" t="s">
        <v>48</v>
      </c>
      <c r="E139" s="3">
        <v>0</v>
      </c>
      <c r="F139" s="3">
        <v>1</v>
      </c>
      <c r="G139" s="3">
        <v>0</v>
      </c>
      <c r="H139" s="3">
        <v>0</v>
      </c>
      <c r="I139" s="3">
        <v>0</v>
      </c>
      <c r="J139" s="6">
        <v>19</v>
      </c>
      <c r="K139" s="9">
        <v>18</v>
      </c>
      <c r="L139" s="11">
        <v>4</v>
      </c>
      <c r="M139" s="12" t="s">
        <v>11</v>
      </c>
      <c r="N139" s="6">
        <v>0</v>
      </c>
      <c r="O139" s="6">
        <v>0</v>
      </c>
      <c r="P139" s="6">
        <v>0</v>
      </c>
      <c r="Q139" s="6">
        <v>24</v>
      </c>
      <c r="R139" s="6">
        <v>24</v>
      </c>
      <c r="S139" s="6">
        <v>0</v>
      </c>
      <c r="T139" s="25">
        <f>IFERROR((MMTSPS_All_Data[[#This Row],[SROs]]*0.5+MMTSPS_All_Data[[#This Row],[0 - Bedroom]]*0.75+MMTSPS_All_Data[[#This Row],[1 - Bedroom]]*1+MMTSPS_All_Data[[#This Row],[2 - Bedroom]]*2+MMTSPS_All_Data[[#This Row],[3 - Bedroom]]*3+MMTSPS_All_Data[[#This Row],[4 - Bedroom]]*4)/SUM(MMTSPS_All_Data[[#This Row],[SROs]:[4 - Bedroom]]),"err")</f>
        <v>2.5</v>
      </c>
      <c r="U139" s="9">
        <v>0</v>
      </c>
      <c r="V139" s="23">
        <f>IFERROR(MMTSPS_All_Data[[#This Row],[Total units with PBRA]]/MMTSPS_All_Data[[#This Row],[Total Units]],"Err")</f>
        <v>0</v>
      </c>
      <c r="W139" s="41">
        <v>0</v>
      </c>
      <c r="X139" s="14">
        <v>1</v>
      </c>
      <c r="Y139" s="14">
        <v>0</v>
      </c>
      <c r="Z139" s="14">
        <v>0</v>
      </c>
      <c r="AA139" s="25">
        <f>SUM(MMTSPS_All_Data[[#This Row],[% Units with Rent &lt; 30% AMI]:[% Units with Rent &gt; 60% AMI]])</f>
        <v>1</v>
      </c>
      <c r="AB139" s="25">
        <f>IF(MMTSPS_All_Data[[#This Row],[Rent Category Total % ]]="A","n/a",MMTSPS_All_Data[[#This Row],[% Units with Rent &lt; 30% AMI]]*0.3+MMTSPS_All_Data[[#This Row],[% Units with Rent 31-50% AMI]]*0.5+MMTSPS_All_Data[[#This Row],[% Units with Rent 51-60% AMI]]*0.6+MMTSPS_All_Data[[#This Row],[% Units with Rent &gt; 60% AMI]]*0.8)</f>
        <v>0.5</v>
      </c>
      <c r="AC139" s="14">
        <v>0</v>
      </c>
      <c r="AD139" s="14">
        <v>8.3333333333333329E-2</v>
      </c>
      <c r="AE139" s="14">
        <v>0.33333333333333331</v>
      </c>
      <c r="AF139" s="14">
        <v>0</v>
      </c>
      <c r="AG139" s="14">
        <v>0</v>
      </c>
      <c r="AH139" s="14">
        <v>0</v>
      </c>
      <c r="AI139" s="14">
        <v>0</v>
      </c>
      <c r="AJ139" s="25">
        <f>SUM(MMTSPS_All_Data[[#This Row],[ADF %]:[Dev Disabled %]])</f>
        <v>0</v>
      </c>
      <c r="AK139" s="25">
        <f>SUM(MMTSPS_All_Data[[#This Row],[Family %]:[Dev Disabled %]])</f>
        <v>0.41666666666666663</v>
      </c>
      <c r="AL139" s="4">
        <v>5636.3441666666668</v>
      </c>
      <c r="AM139" s="42">
        <v>0.97487588890379717</v>
      </c>
      <c r="AN139" s="12">
        <v>1288.4870833333332</v>
      </c>
      <c r="AO139" s="12">
        <v>443.68229166666674</v>
      </c>
      <c r="AP139" s="12">
        <v>1060.9072916666667</v>
      </c>
      <c r="AQ139" s="12">
        <v>375.33479166666683</v>
      </c>
      <c r="AR139" s="12">
        <v>507.07958333333335</v>
      </c>
      <c r="AS139" s="12">
        <v>300</v>
      </c>
      <c r="AT139" s="12">
        <v>3975.4910416666667</v>
      </c>
      <c r="AU139" s="44">
        <v>0.70533149220690183</v>
      </c>
      <c r="AV139" s="4">
        <v>1660.8531250000003</v>
      </c>
      <c r="AW139" s="6">
        <v>1</v>
      </c>
      <c r="AX139" s="12">
        <v>12121.125</v>
      </c>
      <c r="AY139" s="4">
        <v>622.6656250000002</v>
      </c>
      <c r="AZ139" s="14">
        <v>1.5997622057672629</v>
      </c>
      <c r="BA139" s="12">
        <v>35046.3125</v>
      </c>
    </row>
    <row r="140" spans="1:53" ht="15" customHeight="1" x14ac:dyDescent="0.25">
      <c r="A140" s="46">
        <v>33</v>
      </c>
      <c r="B140" s="7" t="s">
        <v>13</v>
      </c>
      <c r="C140" s="7" t="s">
        <v>42</v>
      </c>
      <c r="D140" s="7" t="s">
        <v>47</v>
      </c>
      <c r="E140" s="3">
        <v>0</v>
      </c>
      <c r="F140" s="3">
        <v>1</v>
      </c>
      <c r="G140" s="3">
        <v>0</v>
      </c>
      <c r="H140" s="3">
        <v>0</v>
      </c>
      <c r="I140" s="3">
        <v>0</v>
      </c>
      <c r="J140" s="6">
        <v>10</v>
      </c>
      <c r="K140" s="9">
        <v>9</v>
      </c>
      <c r="L140" s="11">
        <v>2.5384615384615383</v>
      </c>
      <c r="M140" s="12">
        <v>4446.484848484848</v>
      </c>
      <c r="N140" s="6">
        <v>0</v>
      </c>
      <c r="O140" s="6">
        <v>0</v>
      </c>
      <c r="P140" s="6">
        <v>33</v>
      </c>
      <c r="Q140" s="6">
        <v>0</v>
      </c>
      <c r="R140" s="6">
        <v>0</v>
      </c>
      <c r="S140" s="6">
        <v>0</v>
      </c>
      <c r="T140" s="25">
        <f>IFERROR((MMTSPS_All_Data[[#This Row],[SROs]]*0.5+MMTSPS_All_Data[[#This Row],[0 - Bedroom]]*0.75+MMTSPS_All_Data[[#This Row],[1 - Bedroom]]*1+MMTSPS_All_Data[[#This Row],[2 - Bedroom]]*2+MMTSPS_All_Data[[#This Row],[3 - Bedroom]]*3+MMTSPS_All_Data[[#This Row],[4 - Bedroom]]*4)/SUM(MMTSPS_All_Data[[#This Row],[SROs]:[4 - Bedroom]]),"err")</f>
        <v>1</v>
      </c>
      <c r="U140" s="9">
        <v>0</v>
      </c>
      <c r="V140" s="23">
        <f>IFERROR(MMTSPS_All_Data[[#This Row],[Total units with PBRA]]/MMTSPS_All_Data[[#This Row],[Total Units]],"Err")</f>
        <v>0</v>
      </c>
      <c r="W140" s="41">
        <v>0</v>
      </c>
      <c r="X140" s="14">
        <v>1</v>
      </c>
      <c r="Y140" s="14">
        <v>0</v>
      </c>
      <c r="Z140" s="14">
        <v>0</v>
      </c>
      <c r="AA140" s="25">
        <f>SUM(MMTSPS_All_Data[[#This Row],[% Units with Rent &lt; 30% AMI]:[% Units with Rent &gt; 60% AMI]])</f>
        <v>1</v>
      </c>
      <c r="AB140" s="25">
        <f>IF(MMTSPS_All_Data[[#This Row],[Rent Category Total % ]]="A","n/a",MMTSPS_All_Data[[#This Row],[% Units with Rent &lt; 30% AMI]]*0.3+MMTSPS_All_Data[[#This Row],[% Units with Rent 31-50% AMI]]*0.5+MMTSPS_All_Data[[#This Row],[% Units with Rent 51-60% AMI]]*0.6+MMTSPS_All_Data[[#This Row],[% Units with Rent &gt; 60% AMI]]*0.8)</f>
        <v>0.5</v>
      </c>
      <c r="AC140" s="14">
        <v>0</v>
      </c>
      <c r="AD140" s="14">
        <v>0.12121212121212122</v>
      </c>
      <c r="AE140" s="14">
        <v>0.5757575757575758</v>
      </c>
      <c r="AF140" s="14">
        <v>0</v>
      </c>
      <c r="AG140" s="14">
        <v>0</v>
      </c>
      <c r="AH140" s="14">
        <v>0</v>
      </c>
      <c r="AI140" s="14">
        <v>0</v>
      </c>
      <c r="AJ140" s="25">
        <f>SUM(MMTSPS_All_Data[[#This Row],[ADF %]:[Dev Disabled %]])</f>
        <v>0</v>
      </c>
      <c r="AK140" s="25">
        <f>SUM(MMTSPS_All_Data[[#This Row],[Family %]:[Dev Disabled %]])</f>
        <v>0.69696969696969702</v>
      </c>
      <c r="AL140" s="4">
        <v>6438.454545454545</v>
      </c>
      <c r="AM140" s="42">
        <v>0.99199144514314275</v>
      </c>
      <c r="AN140" s="12">
        <v>1746.2727272727273</v>
      </c>
      <c r="AO140" s="12">
        <v>515.5151515151515</v>
      </c>
      <c r="AP140" s="12">
        <v>716.21212121212125</v>
      </c>
      <c r="AQ140" s="12">
        <v>1224.1818181818182</v>
      </c>
      <c r="AR140" s="12">
        <v>296.27272727272725</v>
      </c>
      <c r="AS140" s="12">
        <v>299.69696969696969</v>
      </c>
      <c r="AT140" s="12">
        <v>4798.151515151515</v>
      </c>
      <c r="AU140" s="44">
        <v>0.74523342228748668</v>
      </c>
      <c r="AV140" s="4">
        <v>1640.3030303030303</v>
      </c>
      <c r="AW140" s="6">
        <v>1</v>
      </c>
      <c r="AX140" s="12">
        <v>6069.090909090909</v>
      </c>
      <c r="AY140" s="4">
        <v>-112.66666666666667</v>
      </c>
      <c r="AZ140" s="14">
        <v>0.93572811506015763</v>
      </c>
      <c r="BA140" s="12">
        <v>62629.030303030304</v>
      </c>
    </row>
    <row r="141" spans="1:53" ht="15" customHeight="1" x14ac:dyDescent="0.25">
      <c r="A141" s="46">
        <v>60</v>
      </c>
      <c r="B141" s="7" t="s">
        <v>13</v>
      </c>
      <c r="C141" s="7" t="s">
        <v>42</v>
      </c>
      <c r="D141" s="7" t="s">
        <v>47</v>
      </c>
      <c r="E141" s="3">
        <v>0</v>
      </c>
      <c r="F141" s="3">
        <v>1</v>
      </c>
      <c r="G141" s="3">
        <v>0</v>
      </c>
      <c r="H141" s="3">
        <v>0</v>
      </c>
      <c r="I141" s="3">
        <v>0</v>
      </c>
      <c r="J141" s="6">
        <v>12</v>
      </c>
      <c r="K141" s="9">
        <v>11</v>
      </c>
      <c r="L141" s="11">
        <v>4.615384615384615</v>
      </c>
      <c r="M141" s="12">
        <v>3439.8</v>
      </c>
      <c r="N141" s="6">
        <v>0</v>
      </c>
      <c r="O141" s="6">
        <v>0</v>
      </c>
      <c r="P141" s="6">
        <v>19</v>
      </c>
      <c r="Q141" s="6">
        <v>22</v>
      </c>
      <c r="R141" s="6">
        <v>19</v>
      </c>
      <c r="S141" s="6">
        <v>0</v>
      </c>
      <c r="T141" s="25">
        <f>IFERROR((MMTSPS_All_Data[[#This Row],[SROs]]*0.5+MMTSPS_All_Data[[#This Row],[0 - Bedroom]]*0.75+MMTSPS_All_Data[[#This Row],[1 - Bedroom]]*1+MMTSPS_All_Data[[#This Row],[2 - Bedroom]]*2+MMTSPS_All_Data[[#This Row],[3 - Bedroom]]*3+MMTSPS_All_Data[[#This Row],[4 - Bedroom]]*4)/SUM(MMTSPS_All_Data[[#This Row],[SROs]:[4 - Bedroom]]),"err")</f>
        <v>2</v>
      </c>
      <c r="U141" s="9">
        <v>0</v>
      </c>
      <c r="V141" s="23">
        <f>IFERROR(MMTSPS_All_Data[[#This Row],[Total units with PBRA]]/MMTSPS_All_Data[[#This Row],[Total Units]],"Err")</f>
        <v>0</v>
      </c>
      <c r="W141" s="41">
        <v>0</v>
      </c>
      <c r="X141" s="14">
        <v>0.98333333333333328</v>
      </c>
      <c r="Y141" s="14">
        <v>0</v>
      </c>
      <c r="Z141" s="14">
        <v>0</v>
      </c>
      <c r="AA141" s="25">
        <f>SUM(MMTSPS_All_Data[[#This Row],[% Units with Rent &lt; 30% AMI]:[% Units with Rent &gt; 60% AMI]])</f>
        <v>0.98333333333333328</v>
      </c>
      <c r="AB141" s="25">
        <f>IF(MMTSPS_All_Data[[#This Row],[Rent Category Total % ]]="A","n/a",MMTSPS_All_Data[[#This Row],[% Units with Rent &lt; 30% AMI]]*0.3+MMTSPS_All_Data[[#This Row],[% Units with Rent 31-50% AMI]]*0.5+MMTSPS_All_Data[[#This Row],[% Units with Rent 51-60% AMI]]*0.6+MMTSPS_All_Data[[#This Row],[% Units with Rent &gt; 60% AMI]]*0.8)</f>
        <v>0.49166666666666664</v>
      </c>
      <c r="AC141" s="14">
        <v>0</v>
      </c>
      <c r="AD141" s="14">
        <v>0.13333333333333333</v>
      </c>
      <c r="AE141" s="14">
        <v>0.36666666666666664</v>
      </c>
      <c r="AF141" s="14">
        <v>0</v>
      </c>
      <c r="AG141" s="14">
        <v>0</v>
      </c>
      <c r="AH141" s="14">
        <v>0</v>
      </c>
      <c r="AI141" s="14">
        <v>0</v>
      </c>
      <c r="AJ141" s="25">
        <f>SUM(MMTSPS_All_Data[[#This Row],[ADF %]:[Dev Disabled %]])</f>
        <v>0</v>
      </c>
      <c r="AK141" s="25">
        <f>SUM(MMTSPS_All_Data[[#This Row],[Family %]:[Dev Disabled %]])</f>
        <v>0.5</v>
      </c>
      <c r="AL141" s="4">
        <v>5726.5166666666664</v>
      </c>
      <c r="AM141" s="42">
        <v>0.98390370028518348</v>
      </c>
      <c r="AN141" s="12">
        <v>1136.4000000000001</v>
      </c>
      <c r="AO141" s="12">
        <v>476.56666666666666</v>
      </c>
      <c r="AP141" s="12">
        <v>813.18333333333328</v>
      </c>
      <c r="AQ141" s="12">
        <v>740.33333333333337</v>
      </c>
      <c r="AR141" s="12">
        <v>240.2</v>
      </c>
      <c r="AS141" s="12">
        <v>326.95</v>
      </c>
      <c r="AT141" s="12">
        <v>3733.6333333333332</v>
      </c>
      <c r="AU141" s="44">
        <v>0.65199030242352096</v>
      </c>
      <c r="AV141" s="4">
        <v>1992.8833333333334</v>
      </c>
      <c r="AW141" s="6">
        <v>1</v>
      </c>
      <c r="AX141" s="12">
        <v>12413.55</v>
      </c>
      <c r="AY141" s="4">
        <v>956.6</v>
      </c>
      <c r="AZ141" s="14">
        <v>1.923106614986249</v>
      </c>
      <c r="BA141" s="12">
        <v>21784.05</v>
      </c>
    </row>
    <row r="142" spans="1:53" ht="15" customHeight="1" x14ac:dyDescent="0.25">
      <c r="A142" s="46">
        <v>34</v>
      </c>
      <c r="B142" s="7" t="s">
        <v>12</v>
      </c>
      <c r="C142" s="7" t="s">
        <v>24</v>
      </c>
      <c r="D142" s="7" t="s">
        <v>48</v>
      </c>
      <c r="E142" s="3">
        <v>0</v>
      </c>
      <c r="F142" s="3">
        <v>1</v>
      </c>
      <c r="G142" s="3">
        <v>0</v>
      </c>
      <c r="H142" s="3">
        <v>0</v>
      </c>
      <c r="I142" s="3">
        <v>0</v>
      </c>
      <c r="J142" s="6">
        <v>15</v>
      </c>
      <c r="K142" s="9">
        <v>1</v>
      </c>
      <c r="L142" s="11">
        <v>1.8888888888888888</v>
      </c>
      <c r="M142" s="12" t="s">
        <v>11</v>
      </c>
      <c r="N142" s="6">
        <v>0</v>
      </c>
      <c r="O142" s="6">
        <v>0</v>
      </c>
      <c r="P142" s="6">
        <v>2</v>
      </c>
      <c r="Q142" s="6">
        <v>18</v>
      </c>
      <c r="R142" s="6">
        <v>14</v>
      </c>
      <c r="S142" s="6">
        <v>0</v>
      </c>
      <c r="T142" s="25">
        <f>IFERROR((MMTSPS_All_Data[[#This Row],[SROs]]*0.5+MMTSPS_All_Data[[#This Row],[0 - Bedroom]]*0.75+MMTSPS_All_Data[[#This Row],[1 - Bedroom]]*1+MMTSPS_All_Data[[#This Row],[2 - Bedroom]]*2+MMTSPS_All_Data[[#This Row],[3 - Bedroom]]*3+MMTSPS_All_Data[[#This Row],[4 - Bedroom]]*4)/SUM(MMTSPS_All_Data[[#This Row],[SROs]:[4 - Bedroom]]),"err")</f>
        <v>2.3529411764705883</v>
      </c>
      <c r="U142" s="9">
        <v>0</v>
      </c>
      <c r="V142" s="23">
        <f>IFERROR(MMTSPS_All_Data[[#This Row],[Total units with PBRA]]/MMTSPS_All_Data[[#This Row],[Total Units]],"Err")</f>
        <v>0</v>
      </c>
      <c r="W142" s="41">
        <v>0</v>
      </c>
      <c r="X142" s="14">
        <v>1</v>
      </c>
      <c r="Y142" s="14">
        <v>0</v>
      </c>
      <c r="Z142" s="14">
        <v>0</v>
      </c>
      <c r="AA142" s="25">
        <f>SUM(MMTSPS_All_Data[[#This Row],[% Units with Rent &lt; 30% AMI]:[% Units with Rent &gt; 60% AMI]])</f>
        <v>1</v>
      </c>
      <c r="AB142" s="25">
        <f>IF(MMTSPS_All_Data[[#This Row],[Rent Category Total % ]]="A","n/a",MMTSPS_All_Data[[#This Row],[% Units with Rent &lt; 30% AMI]]*0.3+MMTSPS_All_Data[[#This Row],[% Units with Rent 31-50% AMI]]*0.5+MMTSPS_All_Data[[#This Row],[% Units with Rent 51-60% AMI]]*0.6+MMTSPS_All_Data[[#This Row],[% Units with Rent &gt; 60% AMI]]*0.8)</f>
        <v>0.5</v>
      </c>
      <c r="AC142" s="14">
        <v>0</v>
      </c>
      <c r="AD142" s="14">
        <v>0.11764705882352941</v>
      </c>
      <c r="AE142" s="14">
        <v>0.26470588235294118</v>
      </c>
      <c r="AF142" s="14">
        <v>0</v>
      </c>
      <c r="AG142" s="14">
        <v>0</v>
      </c>
      <c r="AH142" s="14">
        <v>0</v>
      </c>
      <c r="AI142" s="14">
        <v>0</v>
      </c>
      <c r="AJ142" s="25">
        <f>SUM(MMTSPS_All_Data[[#This Row],[ADF %]:[Dev Disabled %]])</f>
        <v>0</v>
      </c>
      <c r="AK142" s="25">
        <f>SUM(MMTSPS_All_Data[[#This Row],[Family %]:[Dev Disabled %]])</f>
        <v>0.38235294117647056</v>
      </c>
      <c r="AL142" s="4">
        <v>6391.1470588235297</v>
      </c>
      <c r="AM142" s="42">
        <v>0.97701866825651151</v>
      </c>
      <c r="AN142" s="12">
        <v>1773.9411764705883</v>
      </c>
      <c r="AO142" s="12">
        <v>378.6764705882353</v>
      </c>
      <c r="AP142" s="12">
        <v>1098.7058823529412</v>
      </c>
      <c r="AQ142" s="12">
        <v>497.26470588235293</v>
      </c>
      <c r="AR142" s="12">
        <v>473</v>
      </c>
      <c r="AS142" s="12">
        <v>497.55882352941177</v>
      </c>
      <c r="AT142" s="12">
        <v>4719.1470588235297</v>
      </c>
      <c r="AU142" s="44">
        <v>0.73838811959558026</v>
      </c>
      <c r="AV142" s="4">
        <v>1672</v>
      </c>
      <c r="AW142" s="6">
        <v>1</v>
      </c>
      <c r="AX142" s="12">
        <v>12358.058823529413</v>
      </c>
      <c r="AY142" s="4">
        <v>680.73529411764707</v>
      </c>
      <c r="AZ142" s="14">
        <v>1.6867341186244549</v>
      </c>
      <c r="BA142" s="12">
        <v>32849.117647058825</v>
      </c>
    </row>
    <row r="143" spans="1:53" ht="15" customHeight="1" x14ac:dyDescent="0.25">
      <c r="A143" s="46">
        <v>51</v>
      </c>
      <c r="B143" s="7" t="s">
        <v>12</v>
      </c>
      <c r="C143" s="7" t="s">
        <v>24</v>
      </c>
      <c r="D143" s="7" t="s">
        <v>48</v>
      </c>
      <c r="E143" s="3">
        <v>0</v>
      </c>
      <c r="F143" s="3">
        <v>1</v>
      </c>
      <c r="G143" s="3">
        <v>0</v>
      </c>
      <c r="H143" s="3">
        <v>0</v>
      </c>
      <c r="I143" s="3">
        <v>0</v>
      </c>
      <c r="J143" s="6">
        <v>19</v>
      </c>
      <c r="K143" s="9">
        <v>18</v>
      </c>
      <c r="L143" s="11">
        <v>3</v>
      </c>
      <c r="M143" s="12" t="s">
        <v>11</v>
      </c>
      <c r="N143" s="6">
        <v>0</v>
      </c>
      <c r="O143" s="6">
        <v>0</v>
      </c>
      <c r="P143" s="6">
        <v>0</v>
      </c>
      <c r="Q143" s="6">
        <v>27</v>
      </c>
      <c r="R143" s="6">
        <v>24</v>
      </c>
      <c r="S143" s="6">
        <v>0</v>
      </c>
      <c r="T143" s="25">
        <f>IFERROR((MMTSPS_All_Data[[#This Row],[SROs]]*0.5+MMTSPS_All_Data[[#This Row],[0 - Bedroom]]*0.75+MMTSPS_All_Data[[#This Row],[1 - Bedroom]]*1+MMTSPS_All_Data[[#This Row],[2 - Bedroom]]*2+MMTSPS_All_Data[[#This Row],[3 - Bedroom]]*3+MMTSPS_All_Data[[#This Row],[4 - Bedroom]]*4)/SUM(MMTSPS_All_Data[[#This Row],[SROs]:[4 - Bedroom]]),"err")</f>
        <v>2.4705882352941178</v>
      </c>
      <c r="U143" s="9">
        <v>0</v>
      </c>
      <c r="V143" s="23">
        <f>IFERROR(MMTSPS_All_Data[[#This Row],[Total units with PBRA]]/MMTSPS_All_Data[[#This Row],[Total Units]],"Err")</f>
        <v>0</v>
      </c>
      <c r="W143" s="41">
        <v>0</v>
      </c>
      <c r="X143" s="14">
        <v>1</v>
      </c>
      <c r="Y143" s="14">
        <v>0</v>
      </c>
      <c r="Z143" s="14">
        <v>0</v>
      </c>
      <c r="AA143" s="25">
        <f>SUM(MMTSPS_All_Data[[#This Row],[% Units with Rent &lt; 30% AMI]:[% Units with Rent &gt; 60% AMI]])</f>
        <v>1</v>
      </c>
      <c r="AB143" s="25">
        <f>IF(MMTSPS_All_Data[[#This Row],[Rent Category Total % ]]="A","n/a",MMTSPS_All_Data[[#This Row],[% Units with Rent &lt; 30% AMI]]*0.3+MMTSPS_All_Data[[#This Row],[% Units with Rent 31-50% AMI]]*0.5+MMTSPS_All_Data[[#This Row],[% Units with Rent 51-60% AMI]]*0.6+MMTSPS_All_Data[[#This Row],[% Units with Rent &gt; 60% AMI]]*0.8)</f>
        <v>0.5</v>
      </c>
      <c r="AC143" s="14">
        <v>0</v>
      </c>
      <c r="AD143" s="14">
        <v>5.8823529411764705E-2</v>
      </c>
      <c r="AE143" s="14">
        <v>0.31372549019607843</v>
      </c>
      <c r="AF143" s="14">
        <v>0</v>
      </c>
      <c r="AG143" s="14">
        <v>0</v>
      </c>
      <c r="AH143" s="14">
        <v>0</v>
      </c>
      <c r="AI143" s="14">
        <v>0</v>
      </c>
      <c r="AJ143" s="25">
        <f>SUM(MMTSPS_All_Data[[#This Row],[ADF %]:[Dev Disabled %]])</f>
        <v>0</v>
      </c>
      <c r="AK143" s="25">
        <f>SUM(MMTSPS_All_Data[[#This Row],[Family %]:[Dev Disabled %]])</f>
        <v>0.37254901960784315</v>
      </c>
      <c r="AL143" s="4">
        <v>6155.5937254901964</v>
      </c>
      <c r="AM143" s="42">
        <v>0.9668043921178282</v>
      </c>
      <c r="AN143" s="12">
        <v>1395.3527450980391</v>
      </c>
      <c r="AO143" s="12">
        <v>180.14921568627466</v>
      </c>
      <c r="AP143" s="12">
        <v>1194.7558823529412</v>
      </c>
      <c r="AQ143" s="12">
        <v>819.11294117647105</v>
      </c>
      <c r="AR143" s="12">
        <v>331.76352941176469</v>
      </c>
      <c r="AS143" s="12">
        <v>0</v>
      </c>
      <c r="AT143" s="12">
        <v>3921.1343137254908</v>
      </c>
      <c r="AU143" s="44">
        <v>0.63700342949667843</v>
      </c>
      <c r="AV143" s="4">
        <v>2234.4594117647057</v>
      </c>
      <c r="AW143" s="6">
        <v>1</v>
      </c>
      <c r="AX143" s="12">
        <v>17622.745098039217</v>
      </c>
      <c r="AY143" s="4">
        <v>596.79274509803906</v>
      </c>
      <c r="AZ143" s="14">
        <v>1.3644164940553871</v>
      </c>
      <c r="BA143" s="12">
        <v>34487.568627450979</v>
      </c>
    </row>
    <row r="144" spans="1:53" ht="15" customHeight="1" x14ac:dyDescent="0.25">
      <c r="A144" s="46">
        <v>16</v>
      </c>
      <c r="B144" s="7" t="s">
        <v>12</v>
      </c>
      <c r="C144" s="7" t="s">
        <v>24</v>
      </c>
      <c r="D144" s="7" t="s">
        <v>48</v>
      </c>
      <c r="E144" s="3">
        <v>0</v>
      </c>
      <c r="F144" s="3">
        <v>1</v>
      </c>
      <c r="G144" s="3">
        <v>0</v>
      </c>
      <c r="H144" s="3">
        <v>0</v>
      </c>
      <c r="I144" s="3">
        <v>0</v>
      </c>
      <c r="J144" s="6">
        <v>45</v>
      </c>
      <c r="K144" s="9">
        <v>17</v>
      </c>
      <c r="L144" s="11">
        <v>4</v>
      </c>
      <c r="M144" s="12" t="s">
        <v>11</v>
      </c>
      <c r="N144" s="6">
        <v>0</v>
      </c>
      <c r="O144" s="6">
        <v>8</v>
      </c>
      <c r="P144" s="6">
        <v>8</v>
      </c>
      <c r="Q144" s="6">
        <v>0</v>
      </c>
      <c r="R144" s="6">
        <v>0</v>
      </c>
      <c r="S144" s="6">
        <v>0</v>
      </c>
      <c r="T144" s="25">
        <f>IFERROR((MMTSPS_All_Data[[#This Row],[SROs]]*0.5+MMTSPS_All_Data[[#This Row],[0 - Bedroom]]*0.75+MMTSPS_All_Data[[#This Row],[1 - Bedroom]]*1+MMTSPS_All_Data[[#This Row],[2 - Bedroom]]*2+MMTSPS_All_Data[[#This Row],[3 - Bedroom]]*3+MMTSPS_All_Data[[#This Row],[4 - Bedroom]]*4)/SUM(MMTSPS_All_Data[[#This Row],[SROs]:[4 - Bedroom]]),"err")</f>
        <v>0.875</v>
      </c>
      <c r="U144" s="9">
        <v>16</v>
      </c>
      <c r="V144" s="23">
        <f>IFERROR(MMTSPS_All_Data[[#This Row],[Total units with PBRA]]/MMTSPS_All_Data[[#This Row],[Total Units]],"Err")</f>
        <v>1</v>
      </c>
      <c r="W144" s="41">
        <v>0</v>
      </c>
      <c r="X144" s="14">
        <v>1</v>
      </c>
      <c r="Y144" s="14">
        <v>0</v>
      </c>
      <c r="Z144" s="14">
        <v>0</v>
      </c>
      <c r="AA144" s="25">
        <f>SUM(MMTSPS_All_Data[[#This Row],[% Units with Rent &lt; 30% AMI]:[% Units with Rent &gt; 60% AMI]])</f>
        <v>1</v>
      </c>
      <c r="AB144" s="25">
        <f>IF(MMTSPS_All_Data[[#This Row],[Rent Category Total % ]]="A","n/a",MMTSPS_All_Data[[#This Row],[% Units with Rent &lt; 30% AMI]]*0.3+MMTSPS_All_Data[[#This Row],[% Units with Rent 31-50% AMI]]*0.5+MMTSPS_All_Data[[#This Row],[% Units with Rent 51-60% AMI]]*0.6+MMTSPS_All_Data[[#This Row],[% Units with Rent &gt; 60% AMI]]*0.8)</f>
        <v>0.5</v>
      </c>
      <c r="AC144" s="14">
        <v>0</v>
      </c>
      <c r="AD144" s="14">
        <v>0.1875</v>
      </c>
      <c r="AE144" s="14">
        <v>0.8125</v>
      </c>
      <c r="AF144" s="14">
        <v>0</v>
      </c>
      <c r="AG144" s="14">
        <v>0</v>
      </c>
      <c r="AH144" s="14">
        <v>0</v>
      </c>
      <c r="AI144" s="14">
        <v>0</v>
      </c>
      <c r="AJ144" s="25">
        <f>SUM(MMTSPS_All_Data[[#This Row],[ADF %]:[Dev Disabled %]])</f>
        <v>0</v>
      </c>
      <c r="AK144" s="25">
        <f>SUM(MMTSPS_All_Data[[#This Row],[Family %]:[Dev Disabled %]])</f>
        <v>1</v>
      </c>
      <c r="AL144" s="4">
        <v>6143.0625</v>
      </c>
      <c r="AM144" s="42">
        <v>0.99269916911045941</v>
      </c>
      <c r="AN144" s="12">
        <v>525.8125</v>
      </c>
      <c r="AO144" s="12">
        <v>504.5</v>
      </c>
      <c r="AP144" s="12">
        <v>1920.125</v>
      </c>
      <c r="AQ144" s="12">
        <v>537.6875</v>
      </c>
      <c r="AR144" s="12">
        <v>506.6875</v>
      </c>
      <c r="AS144" s="12">
        <v>249.75</v>
      </c>
      <c r="AT144" s="12">
        <v>4244.5625</v>
      </c>
      <c r="AU144" s="44">
        <v>0.69095219200520908</v>
      </c>
      <c r="AV144" s="4">
        <v>1898.5</v>
      </c>
      <c r="AW144" s="6">
        <v>1</v>
      </c>
      <c r="AX144" s="12">
        <v>20247.3125</v>
      </c>
      <c r="AY144" s="4">
        <v>51.3125</v>
      </c>
      <c r="AZ144" s="14">
        <v>1.0277787176450686</v>
      </c>
      <c r="BA144" s="12">
        <v>20247.3125</v>
      </c>
    </row>
    <row r="145" spans="1:53" ht="15.75" customHeight="1" x14ac:dyDescent="0.25">
      <c r="A145" s="46">
        <v>22</v>
      </c>
      <c r="B145" s="7" t="s">
        <v>12</v>
      </c>
      <c r="C145" s="7" t="s">
        <v>36</v>
      </c>
      <c r="D145" s="7" t="s">
        <v>47</v>
      </c>
      <c r="E145" s="3">
        <v>0</v>
      </c>
      <c r="F145" s="3">
        <v>1</v>
      </c>
      <c r="G145" s="3">
        <v>0</v>
      </c>
      <c r="H145" s="3">
        <v>0</v>
      </c>
      <c r="I145" s="3">
        <v>0</v>
      </c>
      <c r="J145" s="6">
        <v>45</v>
      </c>
      <c r="K145" s="9">
        <v>17</v>
      </c>
      <c r="L145" s="11">
        <v>7.333333333333333</v>
      </c>
      <c r="M145" s="12" t="s">
        <v>11</v>
      </c>
      <c r="N145" s="6">
        <v>0</v>
      </c>
      <c r="O145" s="6">
        <v>0</v>
      </c>
      <c r="P145" s="6">
        <v>12</v>
      </c>
      <c r="Q145" s="6">
        <v>10</v>
      </c>
      <c r="R145" s="6">
        <v>0</v>
      </c>
      <c r="S145" s="6">
        <v>0</v>
      </c>
      <c r="T145" s="25">
        <f>IFERROR((MMTSPS_All_Data[[#This Row],[SROs]]*0.5+MMTSPS_All_Data[[#This Row],[0 - Bedroom]]*0.75+MMTSPS_All_Data[[#This Row],[1 - Bedroom]]*1+MMTSPS_All_Data[[#This Row],[2 - Bedroom]]*2+MMTSPS_All_Data[[#This Row],[3 - Bedroom]]*3+MMTSPS_All_Data[[#This Row],[4 - Bedroom]]*4)/SUM(MMTSPS_All_Data[[#This Row],[SROs]:[4 - Bedroom]]),"err")</f>
        <v>1.4545454545454546</v>
      </c>
      <c r="U145" s="9">
        <v>22</v>
      </c>
      <c r="V145" s="23">
        <f>IFERROR(MMTSPS_All_Data[[#This Row],[Total units with PBRA]]/MMTSPS_All_Data[[#This Row],[Total Units]],"Err")</f>
        <v>1</v>
      </c>
      <c r="W145" s="41">
        <v>0</v>
      </c>
      <c r="X145" s="14">
        <v>1</v>
      </c>
      <c r="Y145" s="14">
        <v>0</v>
      </c>
      <c r="Z145" s="14">
        <v>0</v>
      </c>
      <c r="AA145" s="25">
        <f>SUM(MMTSPS_All_Data[[#This Row],[% Units with Rent &lt; 30% AMI]:[% Units with Rent &gt; 60% AMI]])</f>
        <v>1</v>
      </c>
      <c r="AB145" s="25">
        <f>IF(MMTSPS_All_Data[[#This Row],[Rent Category Total % ]]="A","n/a",MMTSPS_All_Data[[#This Row],[% Units with Rent &lt; 30% AMI]]*0.3+MMTSPS_All_Data[[#This Row],[% Units with Rent 31-50% AMI]]*0.5+MMTSPS_All_Data[[#This Row],[% Units with Rent 51-60% AMI]]*0.6+MMTSPS_All_Data[[#This Row],[% Units with Rent &gt; 60% AMI]]*0.8)</f>
        <v>0.5</v>
      </c>
      <c r="AC145" s="14">
        <v>0</v>
      </c>
      <c r="AD145" s="14">
        <v>0.27272727272727271</v>
      </c>
      <c r="AE145" s="14">
        <v>0.72727272727272729</v>
      </c>
      <c r="AF145" s="14">
        <v>0</v>
      </c>
      <c r="AG145" s="14">
        <v>0</v>
      </c>
      <c r="AH145" s="14">
        <v>0</v>
      </c>
      <c r="AI145" s="14">
        <v>0</v>
      </c>
      <c r="AJ145" s="25">
        <f>SUM(MMTSPS_All_Data[[#This Row],[ADF %]:[Dev Disabled %]])</f>
        <v>0</v>
      </c>
      <c r="AK145" s="25">
        <f>SUM(MMTSPS_All_Data[[#This Row],[Family %]:[Dev Disabled %]])</f>
        <v>1</v>
      </c>
      <c r="AL145" s="4">
        <v>7274.909090909091</v>
      </c>
      <c r="AM145" s="42">
        <v>0.9735416628325696</v>
      </c>
      <c r="AN145" s="12">
        <v>472.86363636363637</v>
      </c>
      <c r="AO145" s="12">
        <v>370.54545454545456</v>
      </c>
      <c r="AP145" s="12">
        <v>1601.0454545454545</v>
      </c>
      <c r="AQ145" s="12">
        <v>779.5</v>
      </c>
      <c r="AR145" s="12">
        <v>522.13636363636363</v>
      </c>
      <c r="AS145" s="12">
        <v>300.95454545454544</v>
      </c>
      <c r="AT145" s="12">
        <v>4047.0454545454545</v>
      </c>
      <c r="AU145" s="44">
        <v>0.55630185944216737</v>
      </c>
      <c r="AV145" s="4">
        <v>3227.8636363636365</v>
      </c>
      <c r="AW145" s="6">
        <v>1</v>
      </c>
      <c r="AX145" s="12">
        <v>22944.772727272728</v>
      </c>
      <c r="AY145" s="4">
        <v>1133.5454545454545</v>
      </c>
      <c r="AZ145" s="14">
        <v>1.5412479652740099</v>
      </c>
      <c r="BA145" s="12">
        <v>31593.272727272728</v>
      </c>
    </row>
    <row r="146" spans="1:53" x14ac:dyDescent="0.25">
      <c r="A146" s="46">
        <v>29</v>
      </c>
      <c r="B146" s="7" t="s">
        <v>10</v>
      </c>
      <c r="C146" s="7" t="s">
        <v>27</v>
      </c>
      <c r="D146" s="7" t="s">
        <v>46</v>
      </c>
      <c r="E146" s="3">
        <v>1</v>
      </c>
      <c r="F146" s="3">
        <v>1</v>
      </c>
      <c r="G146" s="3">
        <v>0</v>
      </c>
      <c r="H146" s="3">
        <v>0</v>
      </c>
      <c r="I146" s="3">
        <v>0</v>
      </c>
      <c r="J146" s="6">
        <v>14</v>
      </c>
      <c r="K146" s="9">
        <v>13</v>
      </c>
      <c r="L146" s="11">
        <v>29</v>
      </c>
      <c r="M146" s="12" t="s">
        <v>11</v>
      </c>
      <c r="N146" s="8">
        <v>0</v>
      </c>
      <c r="O146" s="8">
        <v>11</v>
      </c>
      <c r="P146" s="8">
        <v>17</v>
      </c>
      <c r="Q146" s="8">
        <v>1</v>
      </c>
      <c r="R146" s="8">
        <v>0</v>
      </c>
      <c r="S146" s="8">
        <v>0</v>
      </c>
      <c r="T146" s="25">
        <f>IFERROR((MMTSPS_All_Data[[#This Row],[SROs]]*0.5+MMTSPS_All_Data[[#This Row],[0 - Bedroom]]*0.75+MMTSPS_All_Data[[#This Row],[1 - Bedroom]]*1+MMTSPS_All_Data[[#This Row],[2 - Bedroom]]*2+MMTSPS_All_Data[[#This Row],[3 - Bedroom]]*3+MMTSPS_All_Data[[#This Row],[4 - Bedroom]]*4)/SUM(MMTSPS_All_Data[[#This Row],[SROs]:[4 - Bedroom]]),"err")</f>
        <v>0.93965517241379315</v>
      </c>
      <c r="U146" s="9">
        <v>13</v>
      </c>
      <c r="V146" s="23">
        <f>IFERROR(MMTSPS_All_Data[[#This Row],[Total units with PBRA]]/MMTSPS_All_Data[[#This Row],[Total Units]],"Err")</f>
        <v>0.44827586206896552</v>
      </c>
      <c r="W146" s="41">
        <v>0</v>
      </c>
      <c r="X146" s="14">
        <v>0</v>
      </c>
      <c r="Y146" s="14">
        <v>0.96551724137931039</v>
      </c>
      <c r="Z146" s="14">
        <v>0</v>
      </c>
      <c r="AA146" s="25">
        <f>SUM(MMTSPS_All_Data[[#This Row],[% Units with Rent &lt; 30% AMI]:[% Units with Rent &gt; 60% AMI]])</f>
        <v>0.96551724137931039</v>
      </c>
      <c r="AB146" s="25">
        <f>IF(MMTSPS_All_Data[[#This Row],[Rent Category Total % ]]="A","n/a",MMTSPS_All_Data[[#This Row],[% Units with Rent &lt; 30% AMI]]*0.3+MMTSPS_All_Data[[#This Row],[% Units with Rent 31-50% AMI]]*0.5+MMTSPS_All_Data[[#This Row],[% Units with Rent 51-60% AMI]]*0.6+MMTSPS_All_Data[[#This Row],[% Units with Rent &gt; 60% AMI]]*0.8)</f>
        <v>0.57931034482758625</v>
      </c>
      <c r="AC146" s="14">
        <v>0</v>
      </c>
      <c r="AD146" s="14">
        <v>0</v>
      </c>
      <c r="AE146" s="14">
        <v>0</v>
      </c>
      <c r="AF146" s="14">
        <v>0.96551724137931039</v>
      </c>
      <c r="AG146" s="14">
        <v>0.96551724137931039</v>
      </c>
      <c r="AH146" s="14">
        <v>0</v>
      </c>
      <c r="AI146" s="14">
        <v>0</v>
      </c>
      <c r="AJ146" s="25">
        <f>SUM(MMTSPS_All_Data[[#This Row],[ADF %]:[Dev Disabled %]])</f>
        <v>1.9310344827586208</v>
      </c>
      <c r="AK146" s="25">
        <f>SUM(MMTSPS_All_Data[[#This Row],[Family %]:[Dev Disabled %]])</f>
        <v>1.9310344827586208</v>
      </c>
      <c r="AL146" s="4">
        <v>6491.3103448275861</v>
      </c>
      <c r="AM146" s="42">
        <v>0.93890383991120141</v>
      </c>
      <c r="AN146" s="12">
        <v>1396.7241379310344</v>
      </c>
      <c r="AO146" s="12">
        <v>757.79310344827582</v>
      </c>
      <c r="AP146" s="12">
        <v>1297.5172413793102</v>
      </c>
      <c r="AQ146" s="12">
        <v>1723.5862068965516</v>
      </c>
      <c r="AR146" s="12">
        <v>365.82758620689657</v>
      </c>
      <c r="AS146" s="12">
        <v>257.10344827586209</v>
      </c>
      <c r="AT146" s="12">
        <v>5798.5517241379312</v>
      </c>
      <c r="AU146" s="44">
        <v>0.89327907866219025</v>
      </c>
      <c r="AV146" s="4">
        <v>692.75862068965512</v>
      </c>
      <c r="AW146" s="6">
        <v>1</v>
      </c>
      <c r="AX146" s="12">
        <v>7494.2413793103451</v>
      </c>
      <c r="AY146" s="4">
        <v>137.10344827586206</v>
      </c>
      <c r="AZ146" s="14">
        <v>1.2467419635099912</v>
      </c>
      <c r="BA146" s="12">
        <v>27397.689655172413</v>
      </c>
    </row>
    <row r="147" spans="1:53" x14ac:dyDescent="0.25">
      <c r="A147" s="46">
        <v>16</v>
      </c>
      <c r="B147" s="7" t="s">
        <v>10</v>
      </c>
      <c r="C147" s="7" t="s">
        <v>27</v>
      </c>
      <c r="D147" s="7" t="s">
        <v>46</v>
      </c>
      <c r="E147" s="3">
        <v>1</v>
      </c>
      <c r="F147" s="3">
        <v>0</v>
      </c>
      <c r="G147" s="3">
        <v>0</v>
      </c>
      <c r="H147" s="3">
        <v>1</v>
      </c>
      <c r="I147" s="3">
        <v>0</v>
      </c>
      <c r="J147" s="6">
        <v>21</v>
      </c>
      <c r="K147" s="9">
        <v>20</v>
      </c>
      <c r="L147" s="11">
        <v>16</v>
      </c>
      <c r="M147" s="12">
        <v>38801.4375</v>
      </c>
      <c r="N147" s="8">
        <v>0</v>
      </c>
      <c r="O147" s="8">
        <v>15</v>
      </c>
      <c r="P147" s="8">
        <v>1</v>
      </c>
      <c r="Q147" s="8">
        <v>0</v>
      </c>
      <c r="R147" s="8">
        <v>0</v>
      </c>
      <c r="S147" s="8">
        <v>0</v>
      </c>
      <c r="T147" s="25">
        <f>IFERROR((MMTSPS_All_Data[[#This Row],[SROs]]*0.5+MMTSPS_All_Data[[#This Row],[0 - Bedroom]]*0.75+MMTSPS_All_Data[[#This Row],[1 - Bedroom]]*1+MMTSPS_All_Data[[#This Row],[2 - Bedroom]]*2+MMTSPS_All_Data[[#This Row],[3 - Bedroom]]*3+MMTSPS_All_Data[[#This Row],[4 - Bedroom]]*4)/SUM(MMTSPS_All_Data[[#This Row],[SROs]:[4 - Bedroom]]),"err")</f>
        <v>0.765625</v>
      </c>
      <c r="U147" s="9">
        <v>15</v>
      </c>
      <c r="V147" s="23">
        <f>IFERROR(MMTSPS_All_Data[[#This Row],[Total units with PBRA]]/MMTSPS_All_Data[[#This Row],[Total Units]],"Err")</f>
        <v>0.9375</v>
      </c>
      <c r="W147" s="41">
        <v>0</v>
      </c>
      <c r="X147" s="14">
        <v>0.9375</v>
      </c>
      <c r="Y147" s="14">
        <v>0</v>
      </c>
      <c r="Z147" s="14">
        <v>0</v>
      </c>
      <c r="AA147" s="25">
        <f>SUM(MMTSPS_All_Data[[#This Row],[% Units with Rent &lt; 30% AMI]:[% Units with Rent &gt; 60% AMI]])</f>
        <v>0.9375</v>
      </c>
      <c r="AB147" s="25">
        <f>IF(MMTSPS_All_Data[[#This Row],[Rent Category Total % ]]="A","n/a",MMTSPS_All_Data[[#This Row],[% Units with Rent &lt; 30% AMI]]*0.3+MMTSPS_All_Data[[#This Row],[% Units with Rent 31-50% AMI]]*0.5+MMTSPS_All_Data[[#This Row],[% Units with Rent 51-60% AMI]]*0.6+MMTSPS_All_Data[[#This Row],[% Units with Rent &gt; 60% AMI]]*0.8)</f>
        <v>0.46875</v>
      </c>
      <c r="AC147" s="14">
        <v>0</v>
      </c>
      <c r="AD147" s="14">
        <v>0.9375</v>
      </c>
      <c r="AE147" s="14">
        <v>0</v>
      </c>
      <c r="AF147" s="14">
        <v>0</v>
      </c>
      <c r="AG147" s="14">
        <v>0.9375</v>
      </c>
      <c r="AH147" s="14">
        <v>0</v>
      </c>
      <c r="AI147" s="14">
        <v>0</v>
      </c>
      <c r="AJ147" s="25">
        <f>SUM(MMTSPS_All_Data[[#This Row],[ADF %]:[Dev Disabled %]])</f>
        <v>0.9375</v>
      </c>
      <c r="AK147" s="25">
        <f>SUM(MMTSPS_All_Data[[#This Row],[Family %]:[Dev Disabled %]])</f>
        <v>1.875</v>
      </c>
      <c r="AL147" s="4">
        <v>7179.8125</v>
      </c>
      <c r="AM147" s="42">
        <v>0.98129108189731751</v>
      </c>
      <c r="AN147" s="12">
        <v>1369.3125</v>
      </c>
      <c r="AO147" s="12">
        <v>639.125</v>
      </c>
      <c r="AP147" s="12">
        <v>1290.3125</v>
      </c>
      <c r="AQ147" s="12">
        <v>2327.3125</v>
      </c>
      <c r="AR147" s="12">
        <v>232.5625</v>
      </c>
      <c r="AS147" s="12">
        <v>232.5</v>
      </c>
      <c r="AT147" s="12">
        <v>6091.125</v>
      </c>
      <c r="AU147" s="44">
        <v>0.84836825474202848</v>
      </c>
      <c r="AV147" s="4">
        <v>1088.6875</v>
      </c>
      <c r="AW147" s="6">
        <v>1</v>
      </c>
      <c r="AX147" s="12">
        <v>9140.9375</v>
      </c>
      <c r="AY147" s="4">
        <v>123.3125</v>
      </c>
      <c r="AZ147" s="14">
        <v>1.1277353360093227</v>
      </c>
      <c r="BA147" s="12">
        <v>9140.9375</v>
      </c>
    </row>
    <row r="148" spans="1:53" x14ac:dyDescent="0.25">
      <c r="A148" s="46">
        <v>10</v>
      </c>
      <c r="B148" s="7" t="s">
        <v>10</v>
      </c>
      <c r="C148" s="7" t="s">
        <v>27</v>
      </c>
      <c r="D148" s="7" t="s">
        <v>46</v>
      </c>
      <c r="E148" s="3">
        <v>1</v>
      </c>
      <c r="F148" s="3">
        <v>0</v>
      </c>
      <c r="G148" s="3">
        <v>0</v>
      </c>
      <c r="H148" s="3">
        <v>1</v>
      </c>
      <c r="I148" s="3">
        <v>0</v>
      </c>
      <c r="J148" s="6">
        <v>19</v>
      </c>
      <c r="K148" s="9">
        <v>18</v>
      </c>
      <c r="L148" s="11">
        <v>10</v>
      </c>
      <c r="M148" s="12">
        <v>14345.6</v>
      </c>
      <c r="N148" s="8">
        <v>0</v>
      </c>
      <c r="O148" s="8">
        <v>0</v>
      </c>
      <c r="P148" s="8">
        <v>9</v>
      </c>
      <c r="Q148" s="8">
        <v>0</v>
      </c>
      <c r="R148" s="8">
        <v>0</v>
      </c>
      <c r="S148" s="8">
        <v>0</v>
      </c>
      <c r="T148" s="25">
        <f>IFERROR((MMTSPS_All_Data[[#This Row],[SROs]]*0.5+MMTSPS_All_Data[[#This Row],[0 - Bedroom]]*0.75+MMTSPS_All_Data[[#This Row],[1 - Bedroom]]*1+MMTSPS_All_Data[[#This Row],[2 - Bedroom]]*2+MMTSPS_All_Data[[#This Row],[3 - Bedroom]]*3+MMTSPS_All_Data[[#This Row],[4 - Bedroom]]*4)/SUM(MMTSPS_All_Data[[#This Row],[SROs]:[4 - Bedroom]]),"err")</f>
        <v>1</v>
      </c>
      <c r="U148" s="9">
        <v>8</v>
      </c>
      <c r="V148" s="23">
        <f>IFERROR(MMTSPS_All_Data[[#This Row],[Total units with PBRA]]/MMTSPS_All_Data[[#This Row],[Total Units]],"Err")</f>
        <v>0.8</v>
      </c>
      <c r="W148" s="41">
        <v>0</v>
      </c>
      <c r="X148" s="14">
        <v>0.9</v>
      </c>
      <c r="Y148" s="14">
        <v>0</v>
      </c>
      <c r="Z148" s="14">
        <v>0</v>
      </c>
      <c r="AA148" s="25">
        <f>SUM(MMTSPS_All_Data[[#This Row],[% Units with Rent &lt; 30% AMI]:[% Units with Rent &gt; 60% AMI]])</f>
        <v>0.9</v>
      </c>
      <c r="AB148" s="25">
        <f>IF(MMTSPS_All_Data[[#This Row],[Rent Category Total % ]]="A","n/a",MMTSPS_All_Data[[#This Row],[% Units with Rent &lt; 30% AMI]]*0.3+MMTSPS_All_Data[[#This Row],[% Units with Rent 31-50% AMI]]*0.5+MMTSPS_All_Data[[#This Row],[% Units with Rent 51-60% AMI]]*0.6+MMTSPS_All_Data[[#This Row],[% Units with Rent &gt; 60% AMI]]*0.8)</f>
        <v>0.45</v>
      </c>
      <c r="AC148" s="14">
        <v>0</v>
      </c>
      <c r="AD148" s="14">
        <v>0</v>
      </c>
      <c r="AE148" s="14">
        <v>0</v>
      </c>
      <c r="AF148" s="14">
        <v>0</v>
      </c>
      <c r="AG148" s="14">
        <v>0.9</v>
      </c>
      <c r="AH148" s="14">
        <v>0</v>
      </c>
      <c r="AI148" s="14">
        <v>0</v>
      </c>
      <c r="AJ148" s="25">
        <f>SUM(MMTSPS_All_Data[[#This Row],[ADF %]:[Dev Disabled %]])</f>
        <v>0.9</v>
      </c>
      <c r="AK148" s="25">
        <f>SUM(MMTSPS_All_Data[[#This Row],[Family %]:[Dev Disabled %]])</f>
        <v>0.9</v>
      </c>
      <c r="AL148" s="4">
        <v>6529.2</v>
      </c>
      <c r="AM148" s="42">
        <v>0.98426541159099301</v>
      </c>
      <c r="AN148" s="12">
        <v>728.3</v>
      </c>
      <c r="AO148" s="12">
        <v>1361.7</v>
      </c>
      <c r="AP148" s="12">
        <v>948.8</v>
      </c>
      <c r="AQ148" s="12">
        <v>1478.5</v>
      </c>
      <c r="AR148" s="12">
        <v>235.8</v>
      </c>
      <c r="AS148" s="12">
        <v>1131.5999999999999</v>
      </c>
      <c r="AT148" s="12">
        <v>5884.7</v>
      </c>
      <c r="AU148" s="44">
        <v>0.90128959137413467</v>
      </c>
      <c r="AV148" s="4">
        <v>644.5</v>
      </c>
      <c r="AW148" s="6">
        <v>0</v>
      </c>
      <c r="AX148" s="12" t="s">
        <v>11</v>
      </c>
      <c r="AY148" s="4">
        <v>644.5</v>
      </c>
      <c r="AZ148" s="14" t="s">
        <v>11</v>
      </c>
      <c r="BA148" s="12" t="s">
        <v>11</v>
      </c>
    </row>
    <row r="149" spans="1:53" x14ac:dyDescent="0.25">
      <c r="A149" s="46">
        <v>4</v>
      </c>
      <c r="B149" s="7" t="s">
        <v>10</v>
      </c>
      <c r="C149" s="7" t="s">
        <v>27</v>
      </c>
      <c r="D149" s="7" t="s">
        <v>46</v>
      </c>
      <c r="E149" s="3">
        <v>1</v>
      </c>
      <c r="F149" s="3">
        <v>0</v>
      </c>
      <c r="G149" s="3">
        <v>0</v>
      </c>
      <c r="H149" s="3">
        <v>0</v>
      </c>
      <c r="I149" s="3">
        <v>1</v>
      </c>
      <c r="J149" s="6">
        <v>12</v>
      </c>
      <c r="K149" s="9">
        <v>11</v>
      </c>
      <c r="L149" s="11">
        <v>4</v>
      </c>
      <c r="M149" s="12">
        <v>20366</v>
      </c>
      <c r="N149" s="8">
        <v>0</v>
      </c>
      <c r="O149" s="8">
        <v>0</v>
      </c>
      <c r="P149" s="8">
        <v>4</v>
      </c>
      <c r="Q149" s="8">
        <v>0</v>
      </c>
      <c r="R149" s="8">
        <v>0</v>
      </c>
      <c r="S149" s="8">
        <v>0</v>
      </c>
      <c r="T149" s="25">
        <f>IFERROR((MMTSPS_All_Data[[#This Row],[SROs]]*0.5+MMTSPS_All_Data[[#This Row],[0 - Bedroom]]*0.75+MMTSPS_All_Data[[#This Row],[1 - Bedroom]]*1+MMTSPS_All_Data[[#This Row],[2 - Bedroom]]*2+MMTSPS_All_Data[[#This Row],[3 - Bedroom]]*3+MMTSPS_All_Data[[#This Row],[4 - Bedroom]]*4)/SUM(MMTSPS_All_Data[[#This Row],[SROs]:[4 - Bedroom]]),"err")</f>
        <v>1</v>
      </c>
      <c r="U149" s="9">
        <v>4</v>
      </c>
      <c r="V149" s="23">
        <f>IFERROR(MMTSPS_All_Data[[#This Row],[Total units with PBRA]]/MMTSPS_All_Data[[#This Row],[Total Units]],"Err")</f>
        <v>1</v>
      </c>
      <c r="W149" s="41">
        <v>0</v>
      </c>
      <c r="X149" s="14">
        <v>0</v>
      </c>
      <c r="Y149" s="14">
        <v>0</v>
      </c>
      <c r="Z149" s="14">
        <v>1</v>
      </c>
      <c r="AA149" s="25">
        <f>SUM(MMTSPS_All_Data[[#This Row],[% Units with Rent &lt; 30% AMI]:[% Units with Rent &gt; 60% AMI]])</f>
        <v>1</v>
      </c>
      <c r="AB149" s="25">
        <f>IF(MMTSPS_All_Data[[#This Row],[Rent Category Total % ]]="A","n/a",MMTSPS_All_Data[[#This Row],[% Units with Rent &lt; 30% AMI]]*0.3+MMTSPS_All_Data[[#This Row],[% Units with Rent 31-50% AMI]]*0.5+MMTSPS_All_Data[[#This Row],[% Units with Rent 51-60% AMI]]*0.6+MMTSPS_All_Data[[#This Row],[% Units with Rent &gt; 60% AMI]]*0.8)</f>
        <v>0.8</v>
      </c>
      <c r="AC149" s="14">
        <v>0</v>
      </c>
      <c r="AD149" s="14">
        <v>0</v>
      </c>
      <c r="AE149" s="14">
        <v>0</v>
      </c>
      <c r="AF149" s="14">
        <v>1</v>
      </c>
      <c r="AG149" s="14">
        <v>1</v>
      </c>
      <c r="AH149" s="14">
        <v>1</v>
      </c>
      <c r="AI149" s="14">
        <v>0</v>
      </c>
      <c r="AJ149" s="25">
        <f>SUM(MMTSPS_All_Data[[#This Row],[ADF %]:[Dev Disabled %]])</f>
        <v>3</v>
      </c>
      <c r="AK149" s="25">
        <f>SUM(MMTSPS_All_Data[[#This Row],[Family %]:[Dev Disabled %]])</f>
        <v>3</v>
      </c>
      <c r="AL149" s="4">
        <v>8662.75</v>
      </c>
      <c r="AM149" s="42">
        <v>0.9790930677013957</v>
      </c>
      <c r="AN149" s="12">
        <v>1254.25</v>
      </c>
      <c r="AO149" s="12">
        <v>767.5</v>
      </c>
      <c r="AP149" s="12">
        <v>1508.25</v>
      </c>
      <c r="AQ149" s="12">
        <v>2560.5</v>
      </c>
      <c r="AR149" s="12">
        <v>274.25</v>
      </c>
      <c r="AS149" s="12">
        <v>390</v>
      </c>
      <c r="AT149" s="12">
        <v>6754.75</v>
      </c>
      <c r="AU149" s="44">
        <v>0.779746616259271</v>
      </c>
      <c r="AV149" s="4">
        <v>1908</v>
      </c>
      <c r="AW149" s="6">
        <v>1</v>
      </c>
      <c r="AX149" s="12">
        <v>29079</v>
      </c>
      <c r="AY149" s="4">
        <v>-854.5</v>
      </c>
      <c r="AZ149" s="14">
        <v>0.69067873303167426</v>
      </c>
      <c r="BA149" s="12">
        <v>58259</v>
      </c>
    </row>
    <row r="150" spans="1:53" x14ac:dyDescent="0.25">
      <c r="A150" s="46">
        <v>24</v>
      </c>
      <c r="B150" s="7" t="s">
        <v>10</v>
      </c>
      <c r="C150" s="7" t="s">
        <v>27</v>
      </c>
      <c r="D150" s="7" t="s">
        <v>46</v>
      </c>
      <c r="E150" s="3">
        <v>1</v>
      </c>
      <c r="F150" s="3">
        <v>0</v>
      </c>
      <c r="G150" s="3">
        <v>0</v>
      </c>
      <c r="H150" s="3">
        <v>1</v>
      </c>
      <c r="I150" s="3">
        <v>0</v>
      </c>
      <c r="J150" s="6">
        <v>20</v>
      </c>
      <c r="K150" s="9">
        <v>19</v>
      </c>
      <c r="L150" s="11">
        <v>24</v>
      </c>
      <c r="M150" s="12">
        <v>15440.625</v>
      </c>
      <c r="N150" s="8">
        <v>0</v>
      </c>
      <c r="O150" s="8">
        <v>0</v>
      </c>
      <c r="P150" s="8">
        <v>23</v>
      </c>
      <c r="Q150" s="8">
        <v>1</v>
      </c>
      <c r="R150" s="8">
        <v>0</v>
      </c>
      <c r="S150" s="8">
        <v>0</v>
      </c>
      <c r="T150" s="25">
        <f>IFERROR((MMTSPS_All_Data[[#This Row],[SROs]]*0.5+MMTSPS_All_Data[[#This Row],[0 - Bedroom]]*0.75+MMTSPS_All_Data[[#This Row],[1 - Bedroom]]*1+MMTSPS_All_Data[[#This Row],[2 - Bedroom]]*2+MMTSPS_All_Data[[#This Row],[3 - Bedroom]]*3+MMTSPS_All_Data[[#This Row],[4 - Bedroom]]*4)/SUM(MMTSPS_All_Data[[#This Row],[SROs]:[4 - Bedroom]]),"err")</f>
        <v>1.0416666666666667</v>
      </c>
      <c r="U150" s="9">
        <v>23</v>
      </c>
      <c r="V150" s="23">
        <f>IFERROR(MMTSPS_All_Data[[#This Row],[Total units with PBRA]]/MMTSPS_All_Data[[#This Row],[Total Units]],"Err")</f>
        <v>0.95833333333333337</v>
      </c>
      <c r="W150" s="41">
        <v>0</v>
      </c>
      <c r="X150" s="14">
        <v>0.95833333333333337</v>
      </c>
      <c r="Y150" s="14">
        <v>0</v>
      </c>
      <c r="Z150" s="14">
        <v>0</v>
      </c>
      <c r="AA150" s="25">
        <f>SUM(MMTSPS_All_Data[[#This Row],[% Units with Rent &lt; 30% AMI]:[% Units with Rent &gt; 60% AMI]])</f>
        <v>0.95833333333333337</v>
      </c>
      <c r="AB150" s="25">
        <f>IF(MMTSPS_All_Data[[#This Row],[Rent Category Total % ]]="A","n/a",MMTSPS_All_Data[[#This Row],[% Units with Rent &lt; 30% AMI]]*0.3+MMTSPS_All_Data[[#This Row],[% Units with Rent 31-50% AMI]]*0.5+MMTSPS_All_Data[[#This Row],[% Units with Rent 51-60% AMI]]*0.6+MMTSPS_All_Data[[#This Row],[% Units with Rent &gt; 60% AMI]]*0.8)</f>
        <v>0.47916666666666669</v>
      </c>
      <c r="AC150" s="14">
        <v>0</v>
      </c>
      <c r="AD150" s="14">
        <v>0</v>
      </c>
      <c r="AE150" s="14">
        <v>0</v>
      </c>
      <c r="AF150" s="14">
        <v>0</v>
      </c>
      <c r="AG150" s="14">
        <v>0.95833333333333337</v>
      </c>
      <c r="AH150" s="14">
        <v>0</v>
      </c>
      <c r="AI150" s="14">
        <v>0</v>
      </c>
      <c r="AJ150" s="25">
        <f>SUM(MMTSPS_All_Data[[#This Row],[ADF %]:[Dev Disabled %]])</f>
        <v>0.95833333333333337</v>
      </c>
      <c r="AK150" s="25">
        <f>SUM(MMTSPS_All_Data[[#This Row],[Family %]:[Dev Disabled %]])</f>
        <v>0.95833333333333337</v>
      </c>
      <c r="AL150" s="4">
        <v>4467.666666666667</v>
      </c>
      <c r="AM150" s="42">
        <v>0.97530759359903385</v>
      </c>
      <c r="AN150" s="12">
        <v>452.75</v>
      </c>
      <c r="AO150" s="12">
        <v>785.91666666666663</v>
      </c>
      <c r="AP150" s="12">
        <v>1273.625</v>
      </c>
      <c r="AQ150" s="12">
        <v>1466.4166666666667</v>
      </c>
      <c r="AR150" s="12">
        <v>174.20833333333334</v>
      </c>
      <c r="AS150" s="12">
        <v>402</v>
      </c>
      <c r="AT150" s="12">
        <v>4554.916666666667</v>
      </c>
      <c r="AU150" s="44">
        <v>1.0195292098783855</v>
      </c>
      <c r="AV150" s="4">
        <v>-87.25</v>
      </c>
      <c r="AW150" s="6">
        <v>0</v>
      </c>
      <c r="AX150" s="12" t="s">
        <v>11</v>
      </c>
      <c r="AY150" s="4">
        <v>-87.25</v>
      </c>
      <c r="AZ150" s="14" t="s">
        <v>11</v>
      </c>
      <c r="BA150" s="12" t="s">
        <v>11</v>
      </c>
    </row>
    <row r="151" spans="1:53" x14ac:dyDescent="0.25">
      <c r="A151" s="46">
        <v>12</v>
      </c>
      <c r="B151" s="7" t="s">
        <v>10</v>
      </c>
      <c r="C151" s="7" t="s">
        <v>27</v>
      </c>
      <c r="D151" s="7" t="s">
        <v>46</v>
      </c>
      <c r="E151" s="3">
        <v>1</v>
      </c>
      <c r="F151" s="3">
        <v>0</v>
      </c>
      <c r="G151" s="3">
        <v>0</v>
      </c>
      <c r="H151" s="3">
        <v>1</v>
      </c>
      <c r="I151" s="3">
        <v>0</v>
      </c>
      <c r="J151" s="6">
        <v>21</v>
      </c>
      <c r="K151" s="9">
        <v>20</v>
      </c>
      <c r="L151" s="11">
        <v>12</v>
      </c>
      <c r="M151" s="12">
        <v>9979</v>
      </c>
      <c r="N151" s="8">
        <v>0</v>
      </c>
      <c r="O151" s="8">
        <v>0</v>
      </c>
      <c r="P151" s="8">
        <v>8</v>
      </c>
      <c r="Q151" s="8">
        <v>4</v>
      </c>
      <c r="R151" s="8">
        <v>0</v>
      </c>
      <c r="S151" s="8">
        <v>0</v>
      </c>
      <c r="T151" s="25">
        <f>IFERROR((MMTSPS_All_Data[[#This Row],[SROs]]*0.5+MMTSPS_All_Data[[#This Row],[0 - Bedroom]]*0.75+MMTSPS_All_Data[[#This Row],[1 - Bedroom]]*1+MMTSPS_All_Data[[#This Row],[2 - Bedroom]]*2+MMTSPS_All_Data[[#This Row],[3 - Bedroom]]*3+MMTSPS_All_Data[[#This Row],[4 - Bedroom]]*4)/SUM(MMTSPS_All_Data[[#This Row],[SROs]:[4 - Bedroom]]),"err")</f>
        <v>1.3333333333333333</v>
      </c>
      <c r="U151" s="9">
        <v>10</v>
      </c>
      <c r="V151" s="23">
        <f>IFERROR(MMTSPS_All_Data[[#This Row],[Total units with PBRA]]/MMTSPS_All_Data[[#This Row],[Total Units]],"Err")</f>
        <v>0.83333333333333337</v>
      </c>
      <c r="W151" s="41">
        <v>0</v>
      </c>
      <c r="X151" s="14">
        <v>0.91666666666666663</v>
      </c>
      <c r="Y151" s="14">
        <v>0</v>
      </c>
      <c r="Z151" s="14">
        <v>0</v>
      </c>
      <c r="AA151" s="25">
        <f>SUM(MMTSPS_All_Data[[#This Row],[% Units with Rent &lt; 30% AMI]:[% Units with Rent &gt; 60% AMI]])</f>
        <v>0.91666666666666663</v>
      </c>
      <c r="AB151" s="25">
        <f>IF(MMTSPS_All_Data[[#This Row],[Rent Category Total % ]]="A","n/a",MMTSPS_All_Data[[#This Row],[% Units with Rent &lt; 30% AMI]]*0.3+MMTSPS_All_Data[[#This Row],[% Units with Rent 31-50% AMI]]*0.5+MMTSPS_All_Data[[#This Row],[% Units with Rent 51-60% AMI]]*0.6+MMTSPS_All_Data[[#This Row],[% Units with Rent &gt; 60% AMI]]*0.8)</f>
        <v>0.45833333333333331</v>
      </c>
      <c r="AC151" s="14">
        <v>0</v>
      </c>
      <c r="AD151" s="14">
        <v>0</v>
      </c>
      <c r="AE151" s="14">
        <v>0.91666666666666663</v>
      </c>
      <c r="AF151" s="14">
        <v>0</v>
      </c>
      <c r="AG151" s="14">
        <v>0.91666666666666663</v>
      </c>
      <c r="AH151" s="14">
        <v>0</v>
      </c>
      <c r="AI151" s="14">
        <v>0</v>
      </c>
      <c r="AJ151" s="25">
        <f>SUM(MMTSPS_All_Data[[#This Row],[ADF %]:[Dev Disabled %]])</f>
        <v>0.91666666666666663</v>
      </c>
      <c r="AK151" s="25">
        <f>SUM(MMTSPS_All_Data[[#This Row],[Family %]:[Dev Disabled %]])</f>
        <v>1.8333333333333333</v>
      </c>
      <c r="AL151" s="4">
        <v>6490.583333333333</v>
      </c>
      <c r="AM151" s="42">
        <v>0.98870734603272936</v>
      </c>
      <c r="AN151" s="12">
        <v>840.5</v>
      </c>
      <c r="AO151" s="12">
        <v>1225.25</v>
      </c>
      <c r="AP151" s="12">
        <v>971.91666666666663</v>
      </c>
      <c r="AQ151" s="12">
        <v>2448.6666666666665</v>
      </c>
      <c r="AR151" s="12">
        <v>232.5</v>
      </c>
      <c r="AS151" s="12">
        <v>561</v>
      </c>
      <c r="AT151" s="12">
        <v>6279.833333333333</v>
      </c>
      <c r="AU151" s="44">
        <v>0.96752988303567988</v>
      </c>
      <c r="AV151" s="4">
        <v>210.75</v>
      </c>
      <c r="AW151" s="6">
        <v>0</v>
      </c>
      <c r="AX151" s="12" t="s">
        <v>11</v>
      </c>
      <c r="AY151" s="4">
        <v>210.75</v>
      </c>
      <c r="AZ151" s="14" t="s">
        <v>11</v>
      </c>
      <c r="BA151" s="12" t="s">
        <v>11</v>
      </c>
    </row>
    <row r="152" spans="1:53" x14ac:dyDescent="0.25">
      <c r="A152" s="46">
        <v>32</v>
      </c>
      <c r="B152" s="7" t="s">
        <v>10</v>
      </c>
      <c r="C152" s="7" t="s">
        <v>27</v>
      </c>
      <c r="D152" s="7" t="s">
        <v>46</v>
      </c>
      <c r="E152" s="3">
        <v>1</v>
      </c>
      <c r="F152" s="3">
        <v>0</v>
      </c>
      <c r="G152" s="3">
        <v>0</v>
      </c>
      <c r="H152" s="3">
        <v>0</v>
      </c>
      <c r="I152" s="3">
        <v>1</v>
      </c>
      <c r="J152" s="6">
        <v>23</v>
      </c>
      <c r="K152" s="9">
        <v>22</v>
      </c>
      <c r="L152" s="11">
        <v>16</v>
      </c>
      <c r="M152" s="12">
        <v>36961.375</v>
      </c>
      <c r="N152" s="8">
        <v>0</v>
      </c>
      <c r="O152" s="8">
        <v>15</v>
      </c>
      <c r="P152" s="8">
        <v>16</v>
      </c>
      <c r="Q152" s="8">
        <v>1</v>
      </c>
      <c r="R152" s="8">
        <v>0</v>
      </c>
      <c r="S152" s="8">
        <v>0</v>
      </c>
      <c r="T152" s="25">
        <f>IFERROR((MMTSPS_All_Data[[#This Row],[SROs]]*0.5+MMTSPS_All_Data[[#This Row],[0 - Bedroom]]*0.75+MMTSPS_All_Data[[#This Row],[1 - Bedroom]]*1+MMTSPS_All_Data[[#This Row],[2 - Bedroom]]*2+MMTSPS_All_Data[[#This Row],[3 - Bedroom]]*3+MMTSPS_All_Data[[#This Row],[4 - Bedroom]]*4)/SUM(MMTSPS_All_Data[[#This Row],[SROs]:[4 - Bedroom]]),"err")</f>
        <v>0.9140625</v>
      </c>
      <c r="U152" s="9">
        <v>9</v>
      </c>
      <c r="V152" s="23">
        <f>IFERROR(MMTSPS_All_Data[[#This Row],[Total units with PBRA]]/MMTSPS_All_Data[[#This Row],[Total Units]],"Err")</f>
        <v>0.28125</v>
      </c>
      <c r="W152" s="41">
        <v>0</v>
      </c>
      <c r="X152" s="14">
        <v>0.9375</v>
      </c>
      <c r="Y152" s="14">
        <v>0</v>
      </c>
      <c r="Z152" s="14">
        <v>0</v>
      </c>
      <c r="AA152" s="25">
        <f>SUM(MMTSPS_All_Data[[#This Row],[% Units with Rent &lt; 30% AMI]:[% Units with Rent &gt; 60% AMI]])</f>
        <v>0.9375</v>
      </c>
      <c r="AB152" s="25">
        <f>IF(MMTSPS_All_Data[[#This Row],[Rent Category Total % ]]="A","n/a",MMTSPS_All_Data[[#This Row],[% Units with Rent &lt; 30% AMI]]*0.3+MMTSPS_All_Data[[#This Row],[% Units with Rent 31-50% AMI]]*0.5+MMTSPS_All_Data[[#This Row],[% Units with Rent 51-60% AMI]]*0.6+MMTSPS_All_Data[[#This Row],[% Units with Rent &gt; 60% AMI]]*0.8)</f>
        <v>0.46875</v>
      </c>
      <c r="AC152" s="14">
        <v>0</v>
      </c>
      <c r="AD152" s="14">
        <v>0.9375</v>
      </c>
      <c r="AE152" s="14">
        <v>0</v>
      </c>
      <c r="AF152" s="14">
        <v>0</v>
      </c>
      <c r="AG152" s="14">
        <v>0.9375</v>
      </c>
      <c r="AH152" s="14">
        <v>0.9375</v>
      </c>
      <c r="AI152" s="14">
        <v>0</v>
      </c>
      <c r="AJ152" s="25">
        <f>SUM(MMTSPS_All_Data[[#This Row],[ADF %]:[Dev Disabled %]])</f>
        <v>1.875</v>
      </c>
      <c r="AK152" s="25">
        <f>SUM(MMTSPS_All_Data[[#This Row],[Family %]:[Dev Disabled %]])</f>
        <v>2.8125</v>
      </c>
      <c r="AL152" s="4">
        <v>5768.40625</v>
      </c>
      <c r="AM152" s="42">
        <v>0.98994144672702966</v>
      </c>
      <c r="AN152" s="12">
        <v>866.125</v>
      </c>
      <c r="AO152" s="12">
        <v>479.40625</v>
      </c>
      <c r="AP152" s="12">
        <v>851.65625</v>
      </c>
      <c r="AQ152" s="12">
        <v>1529.78125</v>
      </c>
      <c r="AR152" s="12">
        <v>228.125</v>
      </c>
      <c r="AS152" s="12">
        <v>154.65625</v>
      </c>
      <c r="AT152" s="12">
        <v>4109.75</v>
      </c>
      <c r="AU152" s="44">
        <v>0.71245848885903273</v>
      </c>
      <c r="AV152" s="4">
        <v>1658.65625</v>
      </c>
      <c r="AW152" s="6">
        <v>1</v>
      </c>
      <c r="AX152" s="12">
        <v>7283.84375</v>
      </c>
      <c r="AY152" s="4">
        <v>684.5625</v>
      </c>
      <c r="AZ152" s="14">
        <v>1.7027685990183183</v>
      </c>
      <c r="BA152" s="12">
        <v>7283.84375</v>
      </c>
    </row>
    <row r="153" spans="1:53" x14ac:dyDescent="0.25">
      <c r="A153" s="46">
        <v>18</v>
      </c>
      <c r="B153" s="7" t="s">
        <v>10</v>
      </c>
      <c r="C153" s="7" t="s">
        <v>27</v>
      </c>
      <c r="D153" s="7" t="s">
        <v>46</v>
      </c>
      <c r="E153" s="3">
        <v>1</v>
      </c>
      <c r="F153" s="3">
        <v>0</v>
      </c>
      <c r="G153" s="3">
        <v>0</v>
      </c>
      <c r="H153" s="3">
        <v>1</v>
      </c>
      <c r="I153" s="3">
        <v>0</v>
      </c>
      <c r="J153" s="6">
        <v>22</v>
      </c>
      <c r="K153" s="9">
        <v>21</v>
      </c>
      <c r="L153" s="11">
        <v>18</v>
      </c>
      <c r="M153" s="12">
        <v>13598.222222222223</v>
      </c>
      <c r="N153" s="8">
        <v>0</v>
      </c>
      <c r="O153" s="8">
        <v>0</v>
      </c>
      <c r="P153" s="8">
        <v>17</v>
      </c>
      <c r="Q153" s="8">
        <v>1</v>
      </c>
      <c r="R153" s="8">
        <v>0</v>
      </c>
      <c r="S153" s="8">
        <v>0</v>
      </c>
      <c r="T153" s="25">
        <f>IFERROR((MMTSPS_All_Data[[#This Row],[SROs]]*0.5+MMTSPS_All_Data[[#This Row],[0 - Bedroom]]*0.75+MMTSPS_All_Data[[#This Row],[1 - Bedroom]]*1+MMTSPS_All_Data[[#This Row],[2 - Bedroom]]*2+MMTSPS_All_Data[[#This Row],[3 - Bedroom]]*3+MMTSPS_All_Data[[#This Row],[4 - Bedroom]]*4)/SUM(MMTSPS_All_Data[[#This Row],[SROs]:[4 - Bedroom]]),"err")</f>
        <v>1.0555555555555556</v>
      </c>
      <c r="U153" s="9">
        <v>16</v>
      </c>
      <c r="V153" s="23">
        <f>IFERROR(MMTSPS_All_Data[[#This Row],[Total units with PBRA]]/MMTSPS_All_Data[[#This Row],[Total Units]],"Err")</f>
        <v>0.88888888888888884</v>
      </c>
      <c r="W153" s="41">
        <v>0</v>
      </c>
      <c r="X153" s="14">
        <v>0.94444444444444442</v>
      </c>
      <c r="Y153" s="14">
        <v>0</v>
      </c>
      <c r="Z153" s="14">
        <v>0</v>
      </c>
      <c r="AA153" s="25">
        <f>SUM(MMTSPS_All_Data[[#This Row],[% Units with Rent &lt; 30% AMI]:[% Units with Rent &gt; 60% AMI]])</f>
        <v>0.94444444444444442</v>
      </c>
      <c r="AB153" s="25">
        <f>IF(MMTSPS_All_Data[[#This Row],[Rent Category Total % ]]="A","n/a",MMTSPS_All_Data[[#This Row],[% Units with Rent &lt; 30% AMI]]*0.3+MMTSPS_All_Data[[#This Row],[% Units with Rent 31-50% AMI]]*0.5+MMTSPS_All_Data[[#This Row],[% Units with Rent 51-60% AMI]]*0.6+MMTSPS_All_Data[[#This Row],[% Units with Rent &gt; 60% AMI]]*0.8)</f>
        <v>0.47222222222222221</v>
      </c>
      <c r="AC153" s="14">
        <v>0</v>
      </c>
      <c r="AD153" s="14">
        <v>0</v>
      </c>
      <c r="AE153" s="14">
        <v>0</v>
      </c>
      <c r="AF153" s="14">
        <v>0</v>
      </c>
      <c r="AG153" s="14">
        <v>0.94444444444444442</v>
      </c>
      <c r="AH153" s="14">
        <v>0</v>
      </c>
      <c r="AI153" s="14">
        <v>0</v>
      </c>
      <c r="AJ153" s="25">
        <f>SUM(MMTSPS_All_Data[[#This Row],[ADF %]:[Dev Disabled %]])</f>
        <v>0.94444444444444442</v>
      </c>
      <c r="AK153" s="25">
        <f>SUM(MMTSPS_All_Data[[#This Row],[Family %]:[Dev Disabled %]])</f>
        <v>0.94444444444444442</v>
      </c>
      <c r="AL153" s="4">
        <v>5867.166666666667</v>
      </c>
      <c r="AM153" s="42">
        <v>0.983287909758498</v>
      </c>
      <c r="AN153" s="12">
        <v>630</v>
      </c>
      <c r="AO153" s="12">
        <v>798.83333333333337</v>
      </c>
      <c r="AP153" s="12">
        <v>791.72222222222217</v>
      </c>
      <c r="AQ153" s="12">
        <v>1711.4444444444443</v>
      </c>
      <c r="AR153" s="12">
        <v>259.72222222222223</v>
      </c>
      <c r="AS153" s="12">
        <v>506.66666666666669</v>
      </c>
      <c r="AT153" s="12">
        <v>4698.3888888888887</v>
      </c>
      <c r="AU153" s="44">
        <v>0.80079349297881808</v>
      </c>
      <c r="AV153" s="4">
        <v>1168.7777777777778</v>
      </c>
      <c r="AW153" s="6">
        <v>0</v>
      </c>
      <c r="AX153" s="12" t="s">
        <v>11</v>
      </c>
      <c r="AY153" s="4">
        <v>1168.7777777777778</v>
      </c>
      <c r="AZ153" s="14" t="s">
        <v>11</v>
      </c>
      <c r="BA153" s="12" t="s">
        <v>11</v>
      </c>
    </row>
    <row r="154" spans="1:53" x14ac:dyDescent="0.25">
      <c r="A154" s="46">
        <v>46</v>
      </c>
      <c r="B154" s="7" t="s">
        <v>10</v>
      </c>
      <c r="C154" s="7" t="s">
        <v>27</v>
      </c>
      <c r="D154" s="7" t="s">
        <v>46</v>
      </c>
      <c r="E154" s="3">
        <v>1</v>
      </c>
      <c r="F154" s="3">
        <v>1</v>
      </c>
      <c r="G154" s="3">
        <v>0</v>
      </c>
      <c r="H154" s="3">
        <v>0</v>
      </c>
      <c r="I154" s="3">
        <v>0</v>
      </c>
      <c r="J154" s="6">
        <v>13</v>
      </c>
      <c r="K154" s="9">
        <v>12</v>
      </c>
      <c r="L154" s="11">
        <v>23</v>
      </c>
      <c r="M154" s="12">
        <v>11241.195652173914</v>
      </c>
      <c r="N154" s="8">
        <v>0</v>
      </c>
      <c r="O154" s="8">
        <v>9</v>
      </c>
      <c r="P154" s="8">
        <v>32</v>
      </c>
      <c r="Q154" s="8">
        <v>5</v>
      </c>
      <c r="R154" s="8">
        <v>0</v>
      </c>
      <c r="S154" s="8">
        <v>0</v>
      </c>
      <c r="T154" s="25">
        <f>IFERROR((MMTSPS_All_Data[[#This Row],[SROs]]*0.5+MMTSPS_All_Data[[#This Row],[0 - Bedroom]]*0.75+MMTSPS_All_Data[[#This Row],[1 - Bedroom]]*1+MMTSPS_All_Data[[#This Row],[2 - Bedroom]]*2+MMTSPS_All_Data[[#This Row],[3 - Bedroom]]*3+MMTSPS_All_Data[[#This Row],[4 - Bedroom]]*4)/SUM(MMTSPS_All_Data[[#This Row],[SROs]:[4 - Bedroom]]),"err")</f>
        <v>1.0597826086956521</v>
      </c>
      <c r="U154" s="9">
        <v>26</v>
      </c>
      <c r="V154" s="23">
        <f>IFERROR(MMTSPS_All_Data[[#This Row],[Total units with PBRA]]/MMTSPS_All_Data[[#This Row],[Total Units]],"Err")</f>
        <v>0.56521739130434778</v>
      </c>
      <c r="W154" s="41">
        <v>0.13043478260869565</v>
      </c>
      <c r="X154" s="14">
        <v>0.78260869565217395</v>
      </c>
      <c r="Y154" s="14">
        <v>4.3478260869565216E-2</v>
      </c>
      <c r="Z154" s="14">
        <v>0</v>
      </c>
      <c r="AA154" s="25">
        <f>SUM(MMTSPS_All_Data[[#This Row],[% Units with Rent &lt; 30% AMI]:[% Units with Rent &gt; 60% AMI]])</f>
        <v>0.95652173913043481</v>
      </c>
      <c r="AB154" s="25">
        <f>IF(MMTSPS_All_Data[[#This Row],[Rent Category Total % ]]="A","n/a",MMTSPS_All_Data[[#This Row],[% Units with Rent &lt; 30% AMI]]*0.3+MMTSPS_All_Data[[#This Row],[% Units with Rent 31-50% AMI]]*0.5+MMTSPS_All_Data[[#This Row],[% Units with Rent 51-60% AMI]]*0.6+MMTSPS_All_Data[[#This Row],[% Units with Rent &gt; 60% AMI]]*0.8)</f>
        <v>0.45652173913043481</v>
      </c>
      <c r="AC154" s="14">
        <v>0</v>
      </c>
      <c r="AD154" s="14">
        <v>0</v>
      </c>
      <c r="AE154" s="14">
        <v>0</v>
      </c>
      <c r="AF154" s="14">
        <v>0.97826086956521741</v>
      </c>
      <c r="AG154" s="14">
        <v>0.97826086956521741</v>
      </c>
      <c r="AH154" s="14">
        <v>0.97826086956521741</v>
      </c>
      <c r="AI154" s="14">
        <v>0</v>
      </c>
      <c r="AJ154" s="25">
        <f>SUM(MMTSPS_All_Data[[#This Row],[ADF %]:[Dev Disabled %]])</f>
        <v>2.9347826086956523</v>
      </c>
      <c r="AK154" s="25">
        <f>SUM(MMTSPS_All_Data[[#This Row],[Family %]:[Dev Disabled %]])</f>
        <v>2.9347826086956523</v>
      </c>
      <c r="AL154" s="4">
        <v>7057.95652173913</v>
      </c>
      <c r="AM154" s="42">
        <v>0.96359300180730745</v>
      </c>
      <c r="AN154" s="12">
        <v>980.76086956521738</v>
      </c>
      <c r="AO154" s="12">
        <v>618.43478260869563</v>
      </c>
      <c r="AP154" s="12">
        <v>1244</v>
      </c>
      <c r="AQ154" s="12">
        <v>1628.6521739130435</v>
      </c>
      <c r="AR154" s="12">
        <v>360.39130434782606</v>
      </c>
      <c r="AS154" s="12">
        <v>336.41304347826087</v>
      </c>
      <c r="AT154" s="12">
        <v>5168.652173913043</v>
      </c>
      <c r="AU154" s="44">
        <v>0.73231567210610293</v>
      </c>
      <c r="AV154" s="4">
        <v>1889.304347826087</v>
      </c>
      <c r="AW154" s="6">
        <v>1</v>
      </c>
      <c r="AX154" s="12">
        <v>13213.195652173914</v>
      </c>
      <c r="AY154" s="4">
        <v>997.78260869565213</v>
      </c>
      <c r="AZ154" s="14">
        <v>2.1191904413557667</v>
      </c>
      <c r="BA154" s="12">
        <v>41847.086956521736</v>
      </c>
    </row>
    <row r="155" spans="1:53" x14ac:dyDescent="0.25">
      <c r="A155" s="46">
        <v>16</v>
      </c>
      <c r="B155" s="7" t="s">
        <v>10</v>
      </c>
      <c r="C155" s="7" t="s">
        <v>27</v>
      </c>
      <c r="D155" s="7" t="s">
        <v>46</v>
      </c>
      <c r="E155" s="3">
        <v>1</v>
      </c>
      <c r="F155" s="3">
        <v>0</v>
      </c>
      <c r="G155" s="3">
        <v>0</v>
      </c>
      <c r="H155" s="3">
        <v>1</v>
      </c>
      <c r="I155" s="3">
        <v>0</v>
      </c>
      <c r="J155" s="6">
        <v>27</v>
      </c>
      <c r="K155" s="9">
        <v>9</v>
      </c>
      <c r="L155" s="11">
        <v>16</v>
      </c>
      <c r="M155" s="12" t="s">
        <v>11</v>
      </c>
      <c r="N155" s="8">
        <v>0</v>
      </c>
      <c r="O155" s="8">
        <v>0</v>
      </c>
      <c r="P155" s="8">
        <v>15</v>
      </c>
      <c r="Q155" s="8">
        <v>1</v>
      </c>
      <c r="R155" s="8">
        <v>0</v>
      </c>
      <c r="S155" s="8">
        <v>0</v>
      </c>
      <c r="T155" s="25">
        <f>IFERROR((MMTSPS_All_Data[[#This Row],[SROs]]*0.5+MMTSPS_All_Data[[#This Row],[0 - Bedroom]]*0.75+MMTSPS_All_Data[[#This Row],[1 - Bedroom]]*1+MMTSPS_All_Data[[#This Row],[2 - Bedroom]]*2+MMTSPS_All_Data[[#This Row],[3 - Bedroom]]*3+MMTSPS_All_Data[[#This Row],[4 - Bedroom]]*4)/SUM(MMTSPS_All_Data[[#This Row],[SROs]:[4 - Bedroom]]),"err")</f>
        <v>1.0625</v>
      </c>
      <c r="U155" s="9">
        <v>15</v>
      </c>
      <c r="V155" s="23">
        <f>IFERROR(MMTSPS_All_Data[[#This Row],[Total units with PBRA]]/MMTSPS_All_Data[[#This Row],[Total Units]],"Err")</f>
        <v>0.9375</v>
      </c>
      <c r="W155" s="41">
        <v>0</v>
      </c>
      <c r="X155" s="14">
        <v>0.9375</v>
      </c>
      <c r="Y155" s="14">
        <v>0</v>
      </c>
      <c r="Z155" s="14">
        <v>0</v>
      </c>
      <c r="AA155" s="25">
        <f>SUM(MMTSPS_All_Data[[#This Row],[% Units with Rent &lt; 30% AMI]:[% Units with Rent &gt; 60% AMI]])</f>
        <v>0.9375</v>
      </c>
      <c r="AB155" s="25">
        <f>IF(MMTSPS_All_Data[[#This Row],[Rent Category Total % ]]="A","n/a",MMTSPS_All_Data[[#This Row],[% Units with Rent &lt; 30% AMI]]*0.3+MMTSPS_All_Data[[#This Row],[% Units with Rent 31-50% AMI]]*0.5+MMTSPS_All_Data[[#This Row],[% Units with Rent 51-60% AMI]]*0.6+MMTSPS_All_Data[[#This Row],[% Units with Rent &gt; 60% AMI]]*0.8)</f>
        <v>0.46875</v>
      </c>
      <c r="AC155" s="14">
        <v>0</v>
      </c>
      <c r="AD155" s="14">
        <v>0.9375</v>
      </c>
      <c r="AE155" s="14">
        <v>0</v>
      </c>
      <c r="AF155" s="14">
        <v>0</v>
      </c>
      <c r="AG155" s="14">
        <v>0.9375</v>
      </c>
      <c r="AH155" s="14">
        <v>0</v>
      </c>
      <c r="AI155" s="14">
        <v>0</v>
      </c>
      <c r="AJ155" s="25">
        <f>SUM(MMTSPS_All_Data[[#This Row],[ADF %]:[Dev Disabled %]])</f>
        <v>0.9375</v>
      </c>
      <c r="AK155" s="25">
        <f>SUM(MMTSPS_All_Data[[#This Row],[Family %]:[Dev Disabled %]])</f>
        <v>1.875</v>
      </c>
      <c r="AL155" s="4">
        <v>9087.8125</v>
      </c>
      <c r="AM155" s="42">
        <v>0.98625656968288533</v>
      </c>
      <c r="AN155" s="12">
        <v>1779.875</v>
      </c>
      <c r="AO155" s="12">
        <v>819.3125</v>
      </c>
      <c r="AP155" s="12">
        <v>921.0625</v>
      </c>
      <c r="AQ155" s="12">
        <v>1934.5625</v>
      </c>
      <c r="AR155" s="12">
        <v>233.5</v>
      </c>
      <c r="AS155" s="12">
        <v>369.8125</v>
      </c>
      <c r="AT155" s="12">
        <v>6058.125</v>
      </c>
      <c r="AU155" s="44">
        <v>0.66662081771603454</v>
      </c>
      <c r="AV155" s="4">
        <v>3029.6875</v>
      </c>
      <c r="AW155" s="6">
        <v>1</v>
      </c>
      <c r="AX155" s="12">
        <v>36599.3125</v>
      </c>
      <c r="AY155" s="4">
        <v>463</v>
      </c>
      <c r="AZ155" s="14">
        <v>1.180388146200112</v>
      </c>
      <c r="BA155" s="12">
        <v>41200.125</v>
      </c>
    </row>
    <row r="156" spans="1:53" x14ac:dyDescent="0.25">
      <c r="A156" s="46">
        <v>15</v>
      </c>
      <c r="B156" s="7" t="s">
        <v>10</v>
      </c>
      <c r="C156" s="7" t="s">
        <v>27</v>
      </c>
      <c r="D156" s="7" t="s">
        <v>46</v>
      </c>
      <c r="E156" s="3">
        <v>1</v>
      </c>
      <c r="F156" s="3">
        <v>0</v>
      </c>
      <c r="G156" s="3">
        <v>0</v>
      </c>
      <c r="H156" s="3">
        <v>1</v>
      </c>
      <c r="I156" s="3">
        <v>0</v>
      </c>
      <c r="J156" s="6">
        <v>29</v>
      </c>
      <c r="K156" s="9">
        <v>9</v>
      </c>
      <c r="L156" s="11">
        <v>15</v>
      </c>
      <c r="M156" s="12">
        <v>9949.0666666666675</v>
      </c>
      <c r="N156" s="8">
        <v>0</v>
      </c>
      <c r="O156" s="8">
        <v>0</v>
      </c>
      <c r="P156" s="8">
        <v>14</v>
      </c>
      <c r="Q156" s="8">
        <v>1</v>
      </c>
      <c r="R156" s="8">
        <v>0</v>
      </c>
      <c r="S156" s="8">
        <v>0</v>
      </c>
      <c r="T156" s="25">
        <f>IFERROR((MMTSPS_All_Data[[#This Row],[SROs]]*0.5+MMTSPS_All_Data[[#This Row],[0 - Bedroom]]*0.75+MMTSPS_All_Data[[#This Row],[1 - Bedroom]]*1+MMTSPS_All_Data[[#This Row],[2 - Bedroom]]*2+MMTSPS_All_Data[[#This Row],[3 - Bedroom]]*3+MMTSPS_All_Data[[#This Row],[4 - Bedroom]]*4)/SUM(MMTSPS_All_Data[[#This Row],[SROs]:[4 - Bedroom]]),"err")</f>
        <v>1.0666666666666667</v>
      </c>
      <c r="U156" s="9">
        <v>14</v>
      </c>
      <c r="V156" s="23">
        <f>IFERROR(MMTSPS_All_Data[[#This Row],[Total units with PBRA]]/MMTSPS_All_Data[[#This Row],[Total Units]],"Err")</f>
        <v>0.93333333333333335</v>
      </c>
      <c r="W156" s="41">
        <v>0</v>
      </c>
      <c r="X156" s="14">
        <v>0.93333333333333335</v>
      </c>
      <c r="Y156" s="14">
        <v>0</v>
      </c>
      <c r="Z156" s="14">
        <v>0</v>
      </c>
      <c r="AA156" s="25">
        <f>SUM(MMTSPS_All_Data[[#This Row],[% Units with Rent &lt; 30% AMI]:[% Units with Rent &gt; 60% AMI]])</f>
        <v>0.93333333333333335</v>
      </c>
      <c r="AB156" s="25">
        <f>IF(MMTSPS_All_Data[[#This Row],[Rent Category Total % ]]="A","n/a",MMTSPS_All_Data[[#This Row],[% Units with Rent &lt; 30% AMI]]*0.3+MMTSPS_All_Data[[#This Row],[% Units with Rent 31-50% AMI]]*0.5+MMTSPS_All_Data[[#This Row],[% Units with Rent 51-60% AMI]]*0.6+MMTSPS_All_Data[[#This Row],[% Units with Rent &gt; 60% AMI]]*0.8)</f>
        <v>0.46666666666666667</v>
      </c>
      <c r="AC156" s="14">
        <v>0</v>
      </c>
      <c r="AD156" s="14">
        <v>0.93333333333333335</v>
      </c>
      <c r="AE156" s="14">
        <v>0</v>
      </c>
      <c r="AF156" s="14">
        <v>0</v>
      </c>
      <c r="AG156" s="14">
        <v>0.93333333333333335</v>
      </c>
      <c r="AH156" s="14">
        <v>0</v>
      </c>
      <c r="AI156" s="14">
        <v>0</v>
      </c>
      <c r="AJ156" s="25">
        <f>SUM(MMTSPS_All_Data[[#This Row],[ADF %]:[Dev Disabled %]])</f>
        <v>0.93333333333333335</v>
      </c>
      <c r="AK156" s="25">
        <f>SUM(MMTSPS_All_Data[[#This Row],[Family %]:[Dev Disabled %]])</f>
        <v>1.8666666666666667</v>
      </c>
      <c r="AL156" s="4">
        <v>9228.7999999999993</v>
      </c>
      <c r="AM156" s="42">
        <v>1</v>
      </c>
      <c r="AN156" s="12">
        <v>1599.6</v>
      </c>
      <c r="AO156" s="12">
        <v>863.4666666666667</v>
      </c>
      <c r="AP156" s="12">
        <v>706</v>
      </c>
      <c r="AQ156" s="12">
        <v>1396.7333333333333</v>
      </c>
      <c r="AR156" s="12">
        <v>306.66666666666669</v>
      </c>
      <c r="AS156" s="12">
        <v>606.93333333333328</v>
      </c>
      <c r="AT156" s="12">
        <v>5479.4</v>
      </c>
      <c r="AU156" s="44">
        <v>0.59372832871012482</v>
      </c>
      <c r="AV156" s="4">
        <v>3749.4</v>
      </c>
      <c r="AW156" s="6">
        <v>1</v>
      </c>
      <c r="AX156" s="12">
        <v>41013.333333333336</v>
      </c>
      <c r="AY156" s="4">
        <v>893.4</v>
      </c>
      <c r="AZ156" s="14">
        <v>1.3128151260504202</v>
      </c>
      <c r="BA156" s="12">
        <v>41013.333333333336</v>
      </c>
    </row>
    <row r="157" spans="1:53" x14ac:dyDescent="0.25">
      <c r="A157" s="46">
        <v>16</v>
      </c>
      <c r="B157" s="7" t="s">
        <v>10</v>
      </c>
      <c r="C157" s="7" t="s">
        <v>27</v>
      </c>
      <c r="D157" s="7" t="s">
        <v>46</v>
      </c>
      <c r="E157" s="3">
        <v>1</v>
      </c>
      <c r="F157" s="3">
        <v>0</v>
      </c>
      <c r="G157" s="3">
        <v>0</v>
      </c>
      <c r="H157" s="3">
        <v>1</v>
      </c>
      <c r="I157" s="3">
        <v>0</v>
      </c>
      <c r="J157" s="6">
        <v>24</v>
      </c>
      <c r="K157" s="9">
        <v>9</v>
      </c>
      <c r="L157" s="11">
        <v>16</v>
      </c>
      <c r="M157" s="12" t="s">
        <v>11</v>
      </c>
      <c r="N157" s="8">
        <v>0</v>
      </c>
      <c r="O157" s="8">
        <v>0</v>
      </c>
      <c r="P157" s="8">
        <v>15</v>
      </c>
      <c r="Q157" s="8">
        <v>1</v>
      </c>
      <c r="R157" s="8">
        <v>0</v>
      </c>
      <c r="S157" s="8">
        <v>0</v>
      </c>
      <c r="T157" s="25">
        <f>IFERROR((MMTSPS_All_Data[[#This Row],[SROs]]*0.5+MMTSPS_All_Data[[#This Row],[0 - Bedroom]]*0.75+MMTSPS_All_Data[[#This Row],[1 - Bedroom]]*1+MMTSPS_All_Data[[#This Row],[2 - Bedroom]]*2+MMTSPS_All_Data[[#This Row],[3 - Bedroom]]*3+MMTSPS_All_Data[[#This Row],[4 - Bedroom]]*4)/SUM(MMTSPS_All_Data[[#This Row],[SROs]:[4 - Bedroom]]),"err")</f>
        <v>1.0625</v>
      </c>
      <c r="U157" s="9">
        <v>15</v>
      </c>
      <c r="V157" s="23">
        <f>IFERROR(MMTSPS_All_Data[[#This Row],[Total units with PBRA]]/MMTSPS_All_Data[[#This Row],[Total Units]],"Err")</f>
        <v>0.9375</v>
      </c>
      <c r="W157" s="41">
        <v>0</v>
      </c>
      <c r="X157" s="14">
        <v>0.9375</v>
      </c>
      <c r="Y157" s="14">
        <v>0</v>
      </c>
      <c r="Z157" s="14">
        <v>0</v>
      </c>
      <c r="AA157" s="25">
        <f>SUM(MMTSPS_All_Data[[#This Row],[% Units with Rent &lt; 30% AMI]:[% Units with Rent &gt; 60% AMI]])</f>
        <v>0.9375</v>
      </c>
      <c r="AB157" s="25">
        <f>IF(MMTSPS_All_Data[[#This Row],[Rent Category Total % ]]="A","n/a",MMTSPS_All_Data[[#This Row],[% Units with Rent &lt; 30% AMI]]*0.3+MMTSPS_All_Data[[#This Row],[% Units with Rent 31-50% AMI]]*0.5+MMTSPS_All_Data[[#This Row],[% Units with Rent 51-60% AMI]]*0.6+MMTSPS_All_Data[[#This Row],[% Units with Rent &gt; 60% AMI]]*0.8)</f>
        <v>0.46875</v>
      </c>
      <c r="AC157" s="14">
        <v>0</v>
      </c>
      <c r="AD157" s="14">
        <v>0.9375</v>
      </c>
      <c r="AE157" s="14">
        <v>0</v>
      </c>
      <c r="AF157" s="14">
        <v>0</v>
      </c>
      <c r="AG157" s="14">
        <v>0.9375</v>
      </c>
      <c r="AH157" s="14">
        <v>0</v>
      </c>
      <c r="AI157" s="14">
        <v>0</v>
      </c>
      <c r="AJ157" s="25">
        <f>SUM(MMTSPS_All_Data[[#This Row],[ADF %]:[Dev Disabled %]])</f>
        <v>0.9375</v>
      </c>
      <c r="AK157" s="25">
        <f>SUM(MMTSPS_All_Data[[#This Row],[Family %]:[Dev Disabled %]])</f>
        <v>1.875</v>
      </c>
      <c r="AL157" s="4">
        <v>7113.25</v>
      </c>
      <c r="AM157" s="42">
        <v>0.96242804814233385</v>
      </c>
      <c r="AN157" s="12">
        <v>740.125</v>
      </c>
      <c r="AO157" s="12">
        <v>1233.125</v>
      </c>
      <c r="AP157" s="12">
        <v>597.5</v>
      </c>
      <c r="AQ157" s="12">
        <v>1135.375</v>
      </c>
      <c r="AR157" s="12">
        <v>287.25</v>
      </c>
      <c r="AS157" s="12">
        <v>369.8125</v>
      </c>
      <c r="AT157" s="12">
        <v>4363.1875</v>
      </c>
      <c r="AU157" s="44">
        <v>0.61338874635363583</v>
      </c>
      <c r="AV157" s="4">
        <v>2750.0625</v>
      </c>
      <c r="AW157" s="6">
        <v>1</v>
      </c>
      <c r="AX157" s="12">
        <v>28091.4375</v>
      </c>
      <c r="AY157" s="4">
        <v>780</v>
      </c>
      <c r="AZ157" s="14">
        <v>1.3959265251736936</v>
      </c>
      <c r="BA157" s="12">
        <v>48268.875</v>
      </c>
    </row>
    <row r="158" spans="1:53" x14ac:dyDescent="0.25">
      <c r="A158" s="46">
        <v>50</v>
      </c>
      <c r="B158" s="7" t="s">
        <v>10</v>
      </c>
      <c r="C158" s="7" t="s">
        <v>27</v>
      </c>
      <c r="D158" s="7" t="s">
        <v>46</v>
      </c>
      <c r="E158" s="3">
        <v>1</v>
      </c>
      <c r="F158" s="3">
        <v>0</v>
      </c>
      <c r="G158" s="3">
        <v>0</v>
      </c>
      <c r="H158" s="3">
        <v>1</v>
      </c>
      <c r="I158" s="3">
        <v>0</v>
      </c>
      <c r="J158" s="6">
        <v>21</v>
      </c>
      <c r="K158" s="9">
        <v>20</v>
      </c>
      <c r="L158" s="11">
        <v>50</v>
      </c>
      <c r="M158" s="12">
        <v>22209.119999999999</v>
      </c>
      <c r="N158" s="8">
        <v>48</v>
      </c>
      <c r="O158" s="8">
        <v>1</v>
      </c>
      <c r="P158" s="8">
        <v>1</v>
      </c>
      <c r="Q158" s="8">
        <v>0</v>
      </c>
      <c r="R158" s="8">
        <v>0</v>
      </c>
      <c r="S158" s="8">
        <v>0</v>
      </c>
      <c r="T158" s="25">
        <f>IFERROR((MMTSPS_All_Data[[#This Row],[SROs]]*0.5+MMTSPS_All_Data[[#This Row],[0 - Bedroom]]*0.75+MMTSPS_All_Data[[#This Row],[1 - Bedroom]]*1+MMTSPS_All_Data[[#This Row],[2 - Bedroom]]*2+MMTSPS_All_Data[[#This Row],[3 - Bedroom]]*3+MMTSPS_All_Data[[#This Row],[4 - Bedroom]]*4)/SUM(MMTSPS_All_Data[[#This Row],[SROs]:[4 - Bedroom]]),"err")</f>
        <v>0.51500000000000001</v>
      </c>
      <c r="U158" s="9">
        <v>50</v>
      </c>
      <c r="V158" s="23">
        <f>IFERROR(MMTSPS_All_Data[[#This Row],[Total units with PBRA]]/MMTSPS_All_Data[[#This Row],[Total Units]],"Err")</f>
        <v>1</v>
      </c>
      <c r="W158" s="41">
        <v>1</v>
      </c>
      <c r="X158" s="14">
        <v>0</v>
      </c>
      <c r="Y158" s="14">
        <v>0</v>
      </c>
      <c r="Z158" s="14">
        <v>0</v>
      </c>
      <c r="AA158" s="25">
        <f>SUM(MMTSPS_All_Data[[#This Row],[% Units with Rent &lt; 30% AMI]:[% Units with Rent &gt; 60% AMI]])</f>
        <v>1</v>
      </c>
      <c r="AB158" s="25">
        <f>IF(MMTSPS_All_Data[[#This Row],[Rent Category Total % ]]="A","n/a",MMTSPS_All_Data[[#This Row],[% Units with Rent &lt; 30% AMI]]*0.3+MMTSPS_All_Data[[#This Row],[% Units with Rent 31-50% AMI]]*0.5+MMTSPS_All_Data[[#This Row],[% Units with Rent 51-60% AMI]]*0.6+MMTSPS_All_Data[[#This Row],[% Units with Rent &gt; 60% AMI]]*0.8)</f>
        <v>0.3</v>
      </c>
      <c r="AC158" s="14">
        <v>0</v>
      </c>
      <c r="AD158" s="14">
        <v>0</v>
      </c>
      <c r="AE158" s="14">
        <v>0</v>
      </c>
      <c r="AF158" s="14">
        <v>0</v>
      </c>
      <c r="AG158" s="14">
        <v>1</v>
      </c>
      <c r="AH158" s="14">
        <v>0</v>
      </c>
      <c r="AI158" s="14">
        <v>0</v>
      </c>
      <c r="AJ158" s="25">
        <f>SUM(MMTSPS_All_Data[[#This Row],[ADF %]:[Dev Disabled %]])</f>
        <v>1</v>
      </c>
      <c r="AK158" s="25">
        <f>SUM(MMTSPS_All_Data[[#This Row],[Family %]:[Dev Disabled %]])</f>
        <v>1</v>
      </c>
      <c r="AL158" s="4">
        <v>5645.38</v>
      </c>
      <c r="AM158" s="42">
        <v>0.97041537035573411</v>
      </c>
      <c r="AN158" s="12">
        <v>965.3</v>
      </c>
      <c r="AO158" s="12">
        <v>410.94</v>
      </c>
      <c r="AP158" s="12">
        <v>1054.94</v>
      </c>
      <c r="AQ158" s="12">
        <v>1398.66</v>
      </c>
      <c r="AR158" s="12">
        <v>166.02</v>
      </c>
      <c r="AS158" s="12">
        <v>313.14</v>
      </c>
      <c r="AT158" s="12">
        <v>4309</v>
      </c>
      <c r="AU158" s="44">
        <v>0.76327899981932124</v>
      </c>
      <c r="AV158" s="4">
        <v>1336.38</v>
      </c>
      <c r="AW158" s="6">
        <v>0</v>
      </c>
      <c r="AX158" s="12" t="s">
        <v>11</v>
      </c>
      <c r="AY158" s="4">
        <v>1336.38</v>
      </c>
      <c r="AZ158" s="14" t="s">
        <v>11</v>
      </c>
      <c r="BA158" s="12" t="s">
        <v>11</v>
      </c>
    </row>
    <row r="159" spans="1:53" x14ac:dyDescent="0.25">
      <c r="A159" s="46">
        <v>32</v>
      </c>
      <c r="B159" s="7" t="s">
        <v>10</v>
      </c>
      <c r="C159" s="7" t="s">
        <v>27</v>
      </c>
      <c r="D159" s="7" t="s">
        <v>46</v>
      </c>
      <c r="E159" s="3">
        <v>1</v>
      </c>
      <c r="F159" s="3">
        <v>0</v>
      </c>
      <c r="G159" s="3">
        <v>0</v>
      </c>
      <c r="H159" s="3">
        <v>1</v>
      </c>
      <c r="I159" s="3">
        <v>0</v>
      </c>
      <c r="J159" s="6">
        <v>104</v>
      </c>
      <c r="K159" s="9">
        <v>20</v>
      </c>
      <c r="L159" s="11">
        <v>32</v>
      </c>
      <c r="M159" s="12" t="s">
        <v>11</v>
      </c>
      <c r="N159" s="8">
        <v>32</v>
      </c>
      <c r="O159" s="8">
        <v>0</v>
      </c>
      <c r="P159" s="8">
        <v>0</v>
      </c>
      <c r="Q159" s="8">
        <v>0</v>
      </c>
      <c r="R159" s="8">
        <v>0</v>
      </c>
      <c r="S159" s="8">
        <v>0</v>
      </c>
      <c r="T159" s="25">
        <f>IFERROR((MMTSPS_All_Data[[#This Row],[SROs]]*0.5+MMTSPS_All_Data[[#This Row],[0 - Bedroom]]*0.75+MMTSPS_All_Data[[#This Row],[1 - Bedroom]]*1+MMTSPS_All_Data[[#This Row],[2 - Bedroom]]*2+MMTSPS_All_Data[[#This Row],[3 - Bedroom]]*3+MMTSPS_All_Data[[#This Row],[4 - Bedroom]]*4)/SUM(MMTSPS_All_Data[[#This Row],[SROs]:[4 - Bedroom]]),"err")</f>
        <v>0.5</v>
      </c>
      <c r="U159" s="9">
        <v>48</v>
      </c>
      <c r="V159" s="23">
        <f>IFERROR(MMTSPS_All_Data[[#This Row],[Total units with PBRA]]/MMTSPS_All_Data[[#This Row],[Total Units]],"Err")</f>
        <v>1.5</v>
      </c>
      <c r="W159" s="41">
        <v>0</v>
      </c>
      <c r="X159" s="14">
        <v>1</v>
      </c>
      <c r="Y159" s="14">
        <v>0</v>
      </c>
      <c r="Z159" s="14">
        <v>0</v>
      </c>
      <c r="AA159" s="25">
        <f>SUM(MMTSPS_All_Data[[#This Row],[% Units with Rent &lt; 30% AMI]:[% Units with Rent &gt; 60% AMI]])</f>
        <v>1</v>
      </c>
      <c r="AB159" s="25">
        <f>IF(MMTSPS_All_Data[[#This Row],[Rent Category Total % ]]="A","n/a",MMTSPS_All_Data[[#This Row],[% Units with Rent &lt; 30% AMI]]*0.3+MMTSPS_All_Data[[#This Row],[% Units with Rent 31-50% AMI]]*0.5+MMTSPS_All_Data[[#This Row],[% Units with Rent 51-60% AMI]]*0.6+MMTSPS_All_Data[[#This Row],[% Units with Rent &gt; 60% AMI]]*0.8)</f>
        <v>0.5</v>
      </c>
      <c r="AC159" s="14">
        <v>0</v>
      </c>
      <c r="AD159" s="14">
        <v>0</v>
      </c>
      <c r="AE159" s="14">
        <v>0</v>
      </c>
      <c r="AF159" s="14">
        <v>0</v>
      </c>
      <c r="AG159" s="14">
        <v>1</v>
      </c>
      <c r="AH159" s="14">
        <v>0</v>
      </c>
      <c r="AI159" s="14">
        <v>0</v>
      </c>
      <c r="AJ159" s="25">
        <f>SUM(MMTSPS_All_Data[[#This Row],[ADF %]:[Dev Disabled %]])</f>
        <v>1</v>
      </c>
      <c r="AK159" s="25">
        <f>SUM(MMTSPS_All_Data[[#This Row],[Family %]:[Dev Disabled %]])</f>
        <v>1</v>
      </c>
      <c r="AL159" s="4">
        <v>6891.90625</v>
      </c>
      <c r="AM159" s="42">
        <v>0.91343789378387308</v>
      </c>
      <c r="AN159" s="12">
        <v>1120.03125</v>
      </c>
      <c r="AO159" s="12">
        <v>397.46875</v>
      </c>
      <c r="AP159" s="12">
        <v>1966.3125</v>
      </c>
      <c r="AQ159" s="12">
        <v>2181.40625</v>
      </c>
      <c r="AR159" s="12">
        <v>403.4375</v>
      </c>
      <c r="AS159" s="12">
        <v>904.84375</v>
      </c>
      <c r="AT159" s="12">
        <v>6973.5</v>
      </c>
      <c r="AU159" s="44">
        <v>1.0118390684725289</v>
      </c>
      <c r="AV159" s="4">
        <v>-81.59375</v>
      </c>
      <c r="AW159" s="6">
        <v>0</v>
      </c>
      <c r="AX159" s="12" t="s">
        <v>11</v>
      </c>
      <c r="AY159" s="4">
        <v>-81.59375</v>
      </c>
      <c r="AZ159" s="14" t="s">
        <v>11</v>
      </c>
      <c r="BA159" s="12">
        <v>23182.4375</v>
      </c>
    </row>
    <row r="160" spans="1:53" x14ac:dyDescent="0.25">
      <c r="A160" s="46">
        <v>16</v>
      </c>
      <c r="B160" s="7" t="s">
        <v>10</v>
      </c>
      <c r="C160" s="7" t="s">
        <v>27</v>
      </c>
      <c r="D160" s="7" t="s">
        <v>46</v>
      </c>
      <c r="E160" s="3">
        <v>1</v>
      </c>
      <c r="F160" s="3">
        <v>0</v>
      </c>
      <c r="G160" s="3">
        <v>0</v>
      </c>
      <c r="H160" s="3">
        <v>1</v>
      </c>
      <c r="I160" s="3">
        <v>0</v>
      </c>
      <c r="J160" s="6">
        <v>32</v>
      </c>
      <c r="K160" s="9">
        <v>9</v>
      </c>
      <c r="L160" s="11">
        <v>16</v>
      </c>
      <c r="M160" s="12" t="s">
        <v>11</v>
      </c>
      <c r="N160" s="8">
        <v>0</v>
      </c>
      <c r="O160" s="8">
        <v>3</v>
      </c>
      <c r="P160" s="8">
        <v>12</v>
      </c>
      <c r="Q160" s="8">
        <v>1</v>
      </c>
      <c r="R160" s="8">
        <v>0</v>
      </c>
      <c r="S160" s="8">
        <v>0</v>
      </c>
      <c r="T160" s="25">
        <f>IFERROR((MMTSPS_All_Data[[#This Row],[SROs]]*0.5+MMTSPS_All_Data[[#This Row],[0 - Bedroom]]*0.75+MMTSPS_All_Data[[#This Row],[1 - Bedroom]]*1+MMTSPS_All_Data[[#This Row],[2 - Bedroom]]*2+MMTSPS_All_Data[[#This Row],[3 - Bedroom]]*3+MMTSPS_All_Data[[#This Row],[4 - Bedroom]]*4)/SUM(MMTSPS_All_Data[[#This Row],[SROs]:[4 - Bedroom]]),"err")</f>
        <v>1.015625</v>
      </c>
      <c r="U160" s="9">
        <v>15</v>
      </c>
      <c r="V160" s="23">
        <f>IFERROR(MMTSPS_All_Data[[#This Row],[Total units with PBRA]]/MMTSPS_All_Data[[#This Row],[Total Units]],"Err")</f>
        <v>0.9375</v>
      </c>
      <c r="W160" s="41">
        <v>0</v>
      </c>
      <c r="X160" s="14">
        <v>0.9375</v>
      </c>
      <c r="Y160" s="14">
        <v>0</v>
      </c>
      <c r="Z160" s="14">
        <v>0</v>
      </c>
      <c r="AA160" s="25">
        <f>SUM(MMTSPS_All_Data[[#This Row],[% Units with Rent &lt; 30% AMI]:[% Units with Rent &gt; 60% AMI]])</f>
        <v>0.9375</v>
      </c>
      <c r="AB160" s="25">
        <f>IF(MMTSPS_All_Data[[#This Row],[Rent Category Total % ]]="A","n/a",MMTSPS_All_Data[[#This Row],[% Units with Rent &lt; 30% AMI]]*0.3+MMTSPS_All_Data[[#This Row],[% Units with Rent 31-50% AMI]]*0.5+MMTSPS_All_Data[[#This Row],[% Units with Rent 51-60% AMI]]*0.6+MMTSPS_All_Data[[#This Row],[% Units with Rent &gt; 60% AMI]]*0.8)</f>
        <v>0.46875</v>
      </c>
      <c r="AC160" s="14">
        <v>0</v>
      </c>
      <c r="AD160" s="14">
        <v>0.9375</v>
      </c>
      <c r="AE160" s="14">
        <v>0</v>
      </c>
      <c r="AF160" s="14">
        <v>0</v>
      </c>
      <c r="AG160" s="14">
        <v>0.9375</v>
      </c>
      <c r="AH160" s="14">
        <v>0</v>
      </c>
      <c r="AI160" s="14">
        <v>0</v>
      </c>
      <c r="AJ160" s="25">
        <f>SUM(MMTSPS_All_Data[[#This Row],[ADF %]:[Dev Disabled %]])</f>
        <v>0.9375</v>
      </c>
      <c r="AK160" s="25">
        <f>SUM(MMTSPS_All_Data[[#This Row],[Family %]:[Dev Disabled %]])</f>
        <v>1.875</v>
      </c>
      <c r="AL160" s="4">
        <v>7597.625</v>
      </c>
      <c r="AM160" s="42">
        <v>0.98690133386290668</v>
      </c>
      <c r="AN160" s="12">
        <v>806.1875</v>
      </c>
      <c r="AO160" s="12">
        <v>1217</v>
      </c>
      <c r="AP160" s="12">
        <v>706.1875</v>
      </c>
      <c r="AQ160" s="12">
        <v>1536</v>
      </c>
      <c r="AR160" s="12">
        <v>277.375</v>
      </c>
      <c r="AS160" s="12">
        <v>369.8125</v>
      </c>
      <c r="AT160" s="12">
        <v>4912.5625</v>
      </c>
      <c r="AU160" s="44">
        <v>0.64659186258863788</v>
      </c>
      <c r="AV160" s="4">
        <v>2685.0625</v>
      </c>
      <c r="AW160" s="6">
        <v>1</v>
      </c>
      <c r="AX160" s="12">
        <v>30468.3125</v>
      </c>
      <c r="AY160" s="4">
        <v>548.375</v>
      </c>
      <c r="AZ160" s="14">
        <v>1.2566472635797232</v>
      </c>
      <c r="BA160" s="12">
        <v>52483.4375</v>
      </c>
    </row>
    <row r="161" spans="1:53" x14ac:dyDescent="0.25">
      <c r="A161" s="46">
        <v>20</v>
      </c>
      <c r="B161" s="7" t="s">
        <v>10</v>
      </c>
      <c r="C161" s="7" t="s">
        <v>27</v>
      </c>
      <c r="D161" s="7" t="s">
        <v>46</v>
      </c>
      <c r="E161" s="3">
        <v>1</v>
      </c>
      <c r="F161" s="3">
        <v>0</v>
      </c>
      <c r="G161" s="3">
        <v>0</v>
      </c>
      <c r="H161" s="3">
        <v>1</v>
      </c>
      <c r="I161" s="3">
        <v>0</v>
      </c>
      <c r="J161" s="6">
        <v>25</v>
      </c>
      <c r="K161" s="9">
        <v>9</v>
      </c>
      <c r="L161" s="11">
        <v>10</v>
      </c>
      <c r="M161" s="12" t="s">
        <v>11</v>
      </c>
      <c r="N161" s="8">
        <v>0</v>
      </c>
      <c r="O161" s="8">
        <v>0</v>
      </c>
      <c r="P161" s="8">
        <v>19</v>
      </c>
      <c r="Q161" s="8">
        <v>1</v>
      </c>
      <c r="R161" s="8">
        <v>0</v>
      </c>
      <c r="S161" s="8">
        <v>0</v>
      </c>
      <c r="T161" s="25">
        <f>IFERROR((MMTSPS_All_Data[[#This Row],[SROs]]*0.5+MMTSPS_All_Data[[#This Row],[0 - Bedroom]]*0.75+MMTSPS_All_Data[[#This Row],[1 - Bedroom]]*1+MMTSPS_All_Data[[#This Row],[2 - Bedroom]]*2+MMTSPS_All_Data[[#This Row],[3 - Bedroom]]*3+MMTSPS_All_Data[[#This Row],[4 - Bedroom]]*4)/SUM(MMTSPS_All_Data[[#This Row],[SROs]:[4 - Bedroom]]),"err")</f>
        <v>1.05</v>
      </c>
      <c r="U161" s="9">
        <v>19</v>
      </c>
      <c r="V161" s="23">
        <f>IFERROR(MMTSPS_All_Data[[#This Row],[Total units with PBRA]]/MMTSPS_All_Data[[#This Row],[Total Units]],"Err")</f>
        <v>0.95</v>
      </c>
      <c r="W161" s="41">
        <v>0</v>
      </c>
      <c r="X161" s="14">
        <v>0.95</v>
      </c>
      <c r="Y161" s="14">
        <v>0</v>
      </c>
      <c r="Z161" s="14">
        <v>0</v>
      </c>
      <c r="AA161" s="25">
        <f>SUM(MMTSPS_All_Data[[#This Row],[% Units with Rent &lt; 30% AMI]:[% Units with Rent &gt; 60% AMI]])</f>
        <v>0.95</v>
      </c>
      <c r="AB161" s="25">
        <f>IF(MMTSPS_All_Data[[#This Row],[Rent Category Total % ]]="A","n/a",MMTSPS_All_Data[[#This Row],[% Units with Rent &lt; 30% AMI]]*0.3+MMTSPS_All_Data[[#This Row],[% Units with Rent 31-50% AMI]]*0.5+MMTSPS_All_Data[[#This Row],[% Units with Rent 51-60% AMI]]*0.6+MMTSPS_All_Data[[#This Row],[% Units with Rent &gt; 60% AMI]]*0.8)</f>
        <v>0.47499999999999998</v>
      </c>
      <c r="AC161" s="14">
        <v>0</v>
      </c>
      <c r="AD161" s="14">
        <v>0.95</v>
      </c>
      <c r="AE161" s="14">
        <v>0</v>
      </c>
      <c r="AF161" s="14">
        <v>0</v>
      </c>
      <c r="AG161" s="14">
        <v>0.95</v>
      </c>
      <c r="AH161" s="14">
        <v>0</v>
      </c>
      <c r="AI161" s="14">
        <v>0</v>
      </c>
      <c r="AJ161" s="25">
        <f>SUM(MMTSPS_All_Data[[#This Row],[ADF %]:[Dev Disabled %]])</f>
        <v>0.95</v>
      </c>
      <c r="AK161" s="25">
        <f>SUM(MMTSPS_All_Data[[#This Row],[Family %]:[Dev Disabled %]])</f>
        <v>1.9</v>
      </c>
      <c r="AL161" s="4">
        <v>7019.35</v>
      </c>
      <c r="AM161" s="42">
        <v>0.97355769230769229</v>
      </c>
      <c r="AN161" s="12">
        <v>747.4</v>
      </c>
      <c r="AO161" s="12">
        <v>817.45</v>
      </c>
      <c r="AP161" s="12">
        <v>921.2</v>
      </c>
      <c r="AQ161" s="12">
        <v>1820.5</v>
      </c>
      <c r="AR161" s="12">
        <v>279.2</v>
      </c>
      <c r="AS161" s="12">
        <v>369.5</v>
      </c>
      <c r="AT161" s="12">
        <v>4955.25</v>
      </c>
      <c r="AU161" s="44">
        <v>0.70594143332359838</v>
      </c>
      <c r="AV161" s="4">
        <v>2064.1</v>
      </c>
      <c r="AW161" s="6">
        <v>1</v>
      </c>
      <c r="AX161" s="12">
        <v>36748.699999999997</v>
      </c>
      <c r="AY161" s="4">
        <v>-513.15</v>
      </c>
      <c r="AZ161" s="14">
        <v>0.80089242409545058</v>
      </c>
      <c r="BA161" s="12">
        <v>62576.3</v>
      </c>
    </row>
    <row r="162" spans="1:53" x14ac:dyDescent="0.25">
      <c r="A162" s="46">
        <v>15</v>
      </c>
      <c r="B162" s="7" t="s">
        <v>10</v>
      </c>
      <c r="C162" s="7" t="s">
        <v>27</v>
      </c>
      <c r="D162" s="7" t="s">
        <v>46</v>
      </c>
      <c r="E162" s="3">
        <v>1</v>
      </c>
      <c r="F162" s="3">
        <v>0</v>
      </c>
      <c r="G162" s="3">
        <v>0</v>
      </c>
      <c r="H162" s="3">
        <v>1</v>
      </c>
      <c r="I162" s="3">
        <v>0</v>
      </c>
      <c r="J162" s="6">
        <v>27</v>
      </c>
      <c r="K162" s="9">
        <v>9</v>
      </c>
      <c r="L162" s="11">
        <v>15</v>
      </c>
      <c r="M162" s="12" t="s">
        <v>11</v>
      </c>
      <c r="N162" s="8">
        <v>0</v>
      </c>
      <c r="O162" s="8">
        <v>0</v>
      </c>
      <c r="P162" s="8">
        <v>15</v>
      </c>
      <c r="Q162" s="8">
        <v>0</v>
      </c>
      <c r="R162" s="8">
        <v>0</v>
      </c>
      <c r="S162" s="8">
        <v>0</v>
      </c>
      <c r="T162" s="25">
        <f>IFERROR((MMTSPS_All_Data[[#This Row],[SROs]]*0.5+MMTSPS_All_Data[[#This Row],[0 - Bedroom]]*0.75+MMTSPS_All_Data[[#This Row],[1 - Bedroom]]*1+MMTSPS_All_Data[[#This Row],[2 - Bedroom]]*2+MMTSPS_All_Data[[#This Row],[3 - Bedroom]]*3+MMTSPS_All_Data[[#This Row],[4 - Bedroom]]*4)/SUM(MMTSPS_All_Data[[#This Row],[SROs]:[4 - Bedroom]]),"err")</f>
        <v>1</v>
      </c>
      <c r="U162" s="9">
        <v>14</v>
      </c>
      <c r="V162" s="23">
        <f>IFERROR(MMTSPS_All_Data[[#This Row],[Total units with PBRA]]/MMTSPS_All_Data[[#This Row],[Total Units]],"Err")</f>
        <v>0.93333333333333335</v>
      </c>
      <c r="W162" s="41">
        <v>0</v>
      </c>
      <c r="X162" s="14">
        <v>0.93333333333333335</v>
      </c>
      <c r="Y162" s="14">
        <v>0</v>
      </c>
      <c r="Z162" s="14">
        <v>0</v>
      </c>
      <c r="AA162" s="25">
        <f>SUM(MMTSPS_All_Data[[#This Row],[% Units with Rent &lt; 30% AMI]:[% Units with Rent &gt; 60% AMI]])</f>
        <v>0.93333333333333335</v>
      </c>
      <c r="AB162" s="25">
        <f>IF(MMTSPS_All_Data[[#This Row],[Rent Category Total % ]]="A","n/a",MMTSPS_All_Data[[#This Row],[% Units with Rent &lt; 30% AMI]]*0.3+MMTSPS_All_Data[[#This Row],[% Units with Rent 31-50% AMI]]*0.5+MMTSPS_All_Data[[#This Row],[% Units with Rent 51-60% AMI]]*0.6+MMTSPS_All_Data[[#This Row],[% Units with Rent &gt; 60% AMI]]*0.8)</f>
        <v>0.46666666666666667</v>
      </c>
      <c r="AC162" s="14">
        <v>0</v>
      </c>
      <c r="AD162" s="14">
        <v>1</v>
      </c>
      <c r="AE162" s="14">
        <v>0</v>
      </c>
      <c r="AF162" s="14">
        <v>0</v>
      </c>
      <c r="AG162" s="14">
        <v>1</v>
      </c>
      <c r="AH162" s="14">
        <v>0</v>
      </c>
      <c r="AI162" s="14">
        <v>0</v>
      </c>
      <c r="AJ162" s="25">
        <f>SUM(MMTSPS_All_Data[[#This Row],[ADF %]:[Dev Disabled %]])</f>
        <v>1</v>
      </c>
      <c r="AK162" s="25">
        <f>SUM(MMTSPS_All_Data[[#This Row],[Family %]:[Dev Disabled %]])</f>
        <v>2</v>
      </c>
      <c r="AL162" s="4">
        <v>10096.066666666668</v>
      </c>
      <c r="AM162" s="42">
        <v>0.97497748617007596</v>
      </c>
      <c r="AN162" s="12">
        <v>3589.3333333333335</v>
      </c>
      <c r="AO162" s="12">
        <v>1149.4000000000001</v>
      </c>
      <c r="AP162" s="12">
        <v>837.66666666666663</v>
      </c>
      <c r="AQ162" s="12">
        <v>1656.2</v>
      </c>
      <c r="AR162" s="12">
        <v>295.13333333333333</v>
      </c>
      <c r="AS162" s="12">
        <v>369.93333333333334</v>
      </c>
      <c r="AT162" s="12">
        <v>7897.666666666667</v>
      </c>
      <c r="AU162" s="44">
        <v>0.78225183404758292</v>
      </c>
      <c r="AV162" s="4">
        <v>2198.4</v>
      </c>
      <c r="AW162" s="6">
        <v>1</v>
      </c>
      <c r="AX162" s="12">
        <v>31376.133333333335</v>
      </c>
      <c r="AY162" s="4">
        <v>-2.0666666666666669</v>
      </c>
      <c r="AZ162" s="14">
        <v>0.99906080528372765</v>
      </c>
      <c r="BA162" s="12">
        <v>59903</v>
      </c>
    </row>
    <row r="163" spans="1:53" x14ac:dyDescent="0.25">
      <c r="A163" s="46">
        <v>27</v>
      </c>
      <c r="B163" s="7" t="s">
        <v>10</v>
      </c>
      <c r="C163" s="7" t="s">
        <v>27</v>
      </c>
      <c r="D163" s="7" t="s">
        <v>46</v>
      </c>
      <c r="E163" s="3">
        <v>1</v>
      </c>
      <c r="F163" s="3">
        <v>1</v>
      </c>
      <c r="G163" s="3">
        <v>0</v>
      </c>
      <c r="H163" s="3">
        <v>0</v>
      </c>
      <c r="I163" s="3">
        <v>0</v>
      </c>
      <c r="J163" s="6">
        <v>11</v>
      </c>
      <c r="K163" s="9">
        <v>10</v>
      </c>
      <c r="L163" s="11">
        <v>27</v>
      </c>
      <c r="M163" s="12">
        <v>6406.333333333333</v>
      </c>
      <c r="N163" s="8">
        <v>0</v>
      </c>
      <c r="O163" s="8">
        <v>0</v>
      </c>
      <c r="P163" s="8">
        <v>24</v>
      </c>
      <c r="Q163" s="8">
        <v>3</v>
      </c>
      <c r="R163" s="8">
        <v>0</v>
      </c>
      <c r="S163" s="8">
        <v>0</v>
      </c>
      <c r="T163" s="25">
        <f>IFERROR((MMTSPS_All_Data[[#This Row],[SROs]]*0.5+MMTSPS_All_Data[[#This Row],[0 - Bedroom]]*0.75+MMTSPS_All_Data[[#This Row],[1 - Bedroom]]*1+MMTSPS_All_Data[[#This Row],[2 - Bedroom]]*2+MMTSPS_All_Data[[#This Row],[3 - Bedroom]]*3+MMTSPS_All_Data[[#This Row],[4 - Bedroom]]*4)/SUM(MMTSPS_All_Data[[#This Row],[SROs]:[4 - Bedroom]]),"err")</f>
        <v>1.1111111111111112</v>
      </c>
      <c r="U163" s="9">
        <v>26</v>
      </c>
      <c r="V163" s="23">
        <f>IFERROR(MMTSPS_All_Data[[#This Row],[Total units with PBRA]]/MMTSPS_All_Data[[#This Row],[Total Units]],"Err")</f>
        <v>0.96296296296296291</v>
      </c>
      <c r="W163" s="41">
        <v>0</v>
      </c>
      <c r="X163" s="14">
        <v>0</v>
      </c>
      <c r="Y163" s="14">
        <v>0.96296296296296291</v>
      </c>
      <c r="Z163" s="14">
        <v>0</v>
      </c>
      <c r="AA163" s="25">
        <f>SUM(MMTSPS_All_Data[[#This Row],[% Units with Rent &lt; 30% AMI]:[% Units with Rent &gt; 60% AMI]])</f>
        <v>0.96296296296296291</v>
      </c>
      <c r="AB163" s="25">
        <f>IF(MMTSPS_All_Data[[#This Row],[Rent Category Total % ]]="A","n/a",MMTSPS_All_Data[[#This Row],[% Units with Rent &lt; 30% AMI]]*0.3+MMTSPS_All_Data[[#This Row],[% Units with Rent 31-50% AMI]]*0.5+MMTSPS_All_Data[[#This Row],[% Units with Rent 51-60% AMI]]*0.6+MMTSPS_All_Data[[#This Row],[% Units with Rent &gt; 60% AMI]]*0.8)</f>
        <v>0.57777777777777772</v>
      </c>
      <c r="AC163" s="14">
        <v>0</v>
      </c>
      <c r="AD163" s="14">
        <v>0</v>
      </c>
      <c r="AE163" s="14">
        <v>0</v>
      </c>
      <c r="AF163" s="14">
        <v>0</v>
      </c>
      <c r="AG163" s="14">
        <v>0.96296296296296291</v>
      </c>
      <c r="AH163" s="14">
        <v>0.96296296296296291</v>
      </c>
      <c r="AI163" s="14">
        <v>0</v>
      </c>
      <c r="AJ163" s="25">
        <f>SUM(MMTSPS_All_Data[[#This Row],[ADF %]:[Dev Disabled %]])</f>
        <v>1.9259259259259258</v>
      </c>
      <c r="AK163" s="25">
        <f>SUM(MMTSPS_All_Data[[#This Row],[Family %]:[Dev Disabled %]])</f>
        <v>1.9259259259259258</v>
      </c>
      <c r="AL163" s="4">
        <v>8872.5555555555547</v>
      </c>
      <c r="AM163" s="42">
        <v>0.99693793743750891</v>
      </c>
      <c r="AN163" s="12">
        <v>1303.3333333333333</v>
      </c>
      <c r="AO163" s="12">
        <v>675.11111111111109</v>
      </c>
      <c r="AP163" s="12">
        <v>1154.3703703703704</v>
      </c>
      <c r="AQ163" s="12">
        <v>1760.3703703703704</v>
      </c>
      <c r="AR163" s="12">
        <v>444.74074074074076</v>
      </c>
      <c r="AS163" s="12">
        <v>403.17491380323656</v>
      </c>
      <c r="AT163" s="12">
        <v>5741.1008397291625</v>
      </c>
      <c r="AU163" s="44">
        <v>0.64706282240570123</v>
      </c>
      <c r="AV163" s="4">
        <v>3131.4547158263936</v>
      </c>
      <c r="AW163" s="6">
        <v>1</v>
      </c>
      <c r="AX163" s="12">
        <v>25430.629629629631</v>
      </c>
      <c r="AY163" s="4">
        <v>832.26953064120823</v>
      </c>
      <c r="AZ163" s="14">
        <v>1.3619845569656339</v>
      </c>
      <c r="BA163" s="12">
        <v>55376.111111111109</v>
      </c>
    </row>
    <row r="164" spans="1:53" x14ac:dyDescent="0.25">
      <c r="A164" s="46">
        <v>16</v>
      </c>
      <c r="B164" s="7" t="s">
        <v>12</v>
      </c>
      <c r="C164" s="7" t="s">
        <v>36</v>
      </c>
      <c r="D164" s="7" t="s">
        <v>47</v>
      </c>
      <c r="E164" s="3">
        <v>0</v>
      </c>
      <c r="F164" s="3">
        <v>1</v>
      </c>
      <c r="G164" s="3">
        <v>0</v>
      </c>
      <c r="H164" s="3">
        <v>0</v>
      </c>
      <c r="I164" s="3">
        <v>0</v>
      </c>
      <c r="J164" s="6">
        <v>11</v>
      </c>
      <c r="K164" s="9">
        <v>10</v>
      </c>
      <c r="L164" s="11">
        <v>4</v>
      </c>
      <c r="M164" s="12" t="s">
        <v>11</v>
      </c>
      <c r="N164" s="8">
        <v>0</v>
      </c>
      <c r="O164" s="8">
        <v>0</v>
      </c>
      <c r="P164" s="8">
        <v>0</v>
      </c>
      <c r="Q164" s="8">
        <v>10</v>
      </c>
      <c r="R164" s="8">
        <v>6</v>
      </c>
      <c r="S164" s="8">
        <v>0</v>
      </c>
      <c r="T164" s="25">
        <f>IFERROR((MMTSPS_All_Data[[#This Row],[SROs]]*0.5+MMTSPS_All_Data[[#This Row],[0 - Bedroom]]*0.75+MMTSPS_All_Data[[#This Row],[1 - Bedroom]]*1+MMTSPS_All_Data[[#This Row],[2 - Bedroom]]*2+MMTSPS_All_Data[[#This Row],[3 - Bedroom]]*3+MMTSPS_All_Data[[#This Row],[4 - Bedroom]]*4)/SUM(MMTSPS_All_Data[[#This Row],[SROs]:[4 - Bedroom]]),"err")</f>
        <v>2.375</v>
      </c>
      <c r="U164" s="9">
        <v>0</v>
      </c>
      <c r="V164" s="23">
        <f>IFERROR(MMTSPS_All_Data[[#This Row],[Total units with PBRA]]/MMTSPS_All_Data[[#This Row],[Total Units]],"Err")</f>
        <v>0</v>
      </c>
      <c r="W164" s="41">
        <v>0.125</v>
      </c>
      <c r="X164" s="14">
        <v>0.875</v>
      </c>
      <c r="Y164" s="14">
        <v>0</v>
      </c>
      <c r="Z164" s="14">
        <v>0</v>
      </c>
      <c r="AA164" s="25">
        <f>SUM(MMTSPS_All_Data[[#This Row],[% Units with Rent &lt; 30% AMI]:[% Units with Rent &gt; 60% AMI]])</f>
        <v>1</v>
      </c>
      <c r="AB164" s="25">
        <f>IF(MMTSPS_All_Data[[#This Row],[Rent Category Total % ]]="A","n/a",MMTSPS_All_Data[[#This Row],[% Units with Rent &lt; 30% AMI]]*0.3+MMTSPS_All_Data[[#This Row],[% Units with Rent 31-50% AMI]]*0.5+MMTSPS_All_Data[[#This Row],[% Units with Rent 51-60% AMI]]*0.6+MMTSPS_All_Data[[#This Row],[% Units with Rent &gt; 60% AMI]]*0.8)</f>
        <v>0.47499999999999998</v>
      </c>
      <c r="AC164" s="14">
        <v>1</v>
      </c>
      <c r="AD164" s="14">
        <v>0</v>
      </c>
      <c r="AE164" s="14">
        <v>0</v>
      </c>
      <c r="AF164" s="14">
        <v>0</v>
      </c>
      <c r="AG164" s="14">
        <v>0</v>
      </c>
      <c r="AH164" s="14">
        <v>0</v>
      </c>
      <c r="AI164" s="14">
        <v>0</v>
      </c>
      <c r="AJ164" s="25">
        <f>SUM(MMTSPS_All_Data[[#This Row],[ADF %]:[Dev Disabled %]])</f>
        <v>0</v>
      </c>
      <c r="AK164" s="25">
        <f>SUM(MMTSPS_All_Data[[#This Row],[Family %]:[Dev Disabled %]])</f>
        <v>1</v>
      </c>
      <c r="AL164" s="4">
        <v>6956.4375</v>
      </c>
      <c r="AM164" s="42">
        <v>0.90315644695149555</v>
      </c>
      <c r="AN164" s="12">
        <v>974.25</v>
      </c>
      <c r="AO164" s="12">
        <v>1102</v>
      </c>
      <c r="AP164" s="12">
        <v>1009.8125</v>
      </c>
      <c r="AQ164" s="12">
        <v>1512.25</v>
      </c>
      <c r="AR164" s="12">
        <v>969.5</v>
      </c>
      <c r="AS164" s="12">
        <v>0</v>
      </c>
      <c r="AT164" s="12">
        <v>5567.8125</v>
      </c>
      <c r="AU164" s="44">
        <v>0.80038273900973023</v>
      </c>
      <c r="AV164" s="4">
        <v>1388.625</v>
      </c>
      <c r="AW164" s="6">
        <v>1</v>
      </c>
      <c r="AX164" s="12">
        <v>30281.3125</v>
      </c>
      <c r="AY164" s="4">
        <v>-516.4375</v>
      </c>
      <c r="AZ164" s="14">
        <v>0.72891309340244748</v>
      </c>
      <c r="BA164" s="12">
        <v>61187.5625</v>
      </c>
    </row>
    <row r="165" spans="1:53" x14ac:dyDescent="0.25">
      <c r="A165" s="46">
        <v>32</v>
      </c>
      <c r="B165" s="7" t="s">
        <v>12</v>
      </c>
      <c r="C165" s="7" t="s">
        <v>36</v>
      </c>
      <c r="D165" s="7" t="s">
        <v>47</v>
      </c>
      <c r="E165" s="3">
        <v>0</v>
      </c>
      <c r="F165" s="3">
        <v>1</v>
      </c>
      <c r="G165" s="3">
        <v>0</v>
      </c>
      <c r="H165" s="3">
        <v>0</v>
      </c>
      <c r="I165" s="3">
        <v>0</v>
      </c>
      <c r="J165" s="6">
        <v>9</v>
      </c>
      <c r="K165" s="9">
        <v>8</v>
      </c>
      <c r="L165" s="11">
        <v>6.4</v>
      </c>
      <c r="M165" s="12" t="s">
        <v>11</v>
      </c>
      <c r="N165" s="8">
        <v>0</v>
      </c>
      <c r="O165" s="8">
        <v>1</v>
      </c>
      <c r="P165" s="8">
        <v>21</v>
      </c>
      <c r="Q165" s="8">
        <v>9</v>
      </c>
      <c r="R165" s="8">
        <v>0</v>
      </c>
      <c r="S165" s="8">
        <v>0</v>
      </c>
      <c r="T165" s="25">
        <f>IFERROR((MMTSPS_All_Data[[#This Row],[SROs]]*0.5+MMTSPS_All_Data[[#This Row],[0 - Bedroom]]*0.75+MMTSPS_All_Data[[#This Row],[1 - Bedroom]]*1+MMTSPS_All_Data[[#This Row],[2 - Bedroom]]*2+MMTSPS_All_Data[[#This Row],[3 - Bedroom]]*3+MMTSPS_All_Data[[#This Row],[4 - Bedroom]]*4)/SUM(MMTSPS_All_Data[[#This Row],[SROs]:[4 - Bedroom]]),"err")</f>
        <v>1.282258064516129</v>
      </c>
      <c r="U165" s="9">
        <v>0</v>
      </c>
      <c r="V165" s="23">
        <f>IFERROR(MMTSPS_All_Data[[#This Row],[Total units with PBRA]]/MMTSPS_All_Data[[#This Row],[Total Units]],"Err")</f>
        <v>0</v>
      </c>
      <c r="W165" s="41">
        <v>0</v>
      </c>
      <c r="X165" s="14">
        <v>0.96875</v>
      </c>
      <c r="Y165" s="14">
        <v>0</v>
      </c>
      <c r="Z165" s="14">
        <v>0</v>
      </c>
      <c r="AA165" s="25">
        <f>SUM(MMTSPS_All_Data[[#This Row],[% Units with Rent &lt; 30% AMI]:[% Units with Rent &gt; 60% AMI]])</f>
        <v>0.96875</v>
      </c>
      <c r="AB165" s="25">
        <f>IF(MMTSPS_All_Data[[#This Row],[Rent Category Total % ]]="A","n/a",MMTSPS_All_Data[[#This Row],[% Units with Rent &lt; 30% AMI]]*0.3+MMTSPS_All_Data[[#This Row],[% Units with Rent 31-50% AMI]]*0.5+MMTSPS_All_Data[[#This Row],[% Units with Rent 51-60% AMI]]*0.6+MMTSPS_All_Data[[#This Row],[% Units with Rent &gt; 60% AMI]]*0.8)</f>
        <v>0.484375</v>
      </c>
      <c r="AC165" s="14">
        <v>0</v>
      </c>
      <c r="AD165" s="14">
        <v>0</v>
      </c>
      <c r="AE165" s="14">
        <v>0</v>
      </c>
      <c r="AF165" s="14">
        <v>0</v>
      </c>
      <c r="AG165" s="14">
        <v>0</v>
      </c>
      <c r="AH165" s="14">
        <v>0</v>
      </c>
      <c r="AI165" s="14">
        <v>0</v>
      </c>
      <c r="AJ165" s="25">
        <f>SUM(MMTSPS_All_Data[[#This Row],[ADF %]:[Dev Disabled %]])</f>
        <v>0</v>
      </c>
      <c r="AK165" s="25">
        <f>SUM(MMTSPS_All_Data[[#This Row],[Family %]:[Dev Disabled %]])</f>
        <v>0</v>
      </c>
      <c r="AL165" s="4">
        <v>5689.53125</v>
      </c>
      <c r="AM165" s="42">
        <v>0.91691327357165997</v>
      </c>
      <c r="AN165" s="12">
        <v>989.03125</v>
      </c>
      <c r="AO165" s="12">
        <v>902.09375</v>
      </c>
      <c r="AP165" s="12">
        <v>652.5625</v>
      </c>
      <c r="AQ165" s="12">
        <v>1294.46875</v>
      </c>
      <c r="AR165" s="12">
        <v>480.6875</v>
      </c>
      <c r="AS165" s="12">
        <v>147.6875</v>
      </c>
      <c r="AT165" s="12">
        <v>4466.53125</v>
      </c>
      <c r="AU165" s="44">
        <v>0.78504380303737675</v>
      </c>
      <c r="AV165" s="4">
        <v>1223</v>
      </c>
      <c r="AW165" s="6">
        <v>1</v>
      </c>
      <c r="AX165" s="12">
        <v>11861.53125</v>
      </c>
      <c r="AY165" s="4">
        <v>495.96875</v>
      </c>
      <c r="AZ165" s="14">
        <v>1.6821835375026863</v>
      </c>
      <c r="BA165" s="12">
        <v>16547.875</v>
      </c>
    </row>
    <row r="166" spans="1:53" x14ac:dyDescent="0.25">
      <c r="A166" s="46">
        <v>40</v>
      </c>
      <c r="B166" s="7" t="s">
        <v>13</v>
      </c>
      <c r="C166" s="7" t="s">
        <v>42</v>
      </c>
      <c r="D166" s="7" t="s">
        <v>47</v>
      </c>
      <c r="E166" s="3">
        <v>0</v>
      </c>
      <c r="F166" s="3">
        <v>1</v>
      </c>
      <c r="G166" s="3">
        <v>0</v>
      </c>
      <c r="H166" s="3">
        <v>0</v>
      </c>
      <c r="I166" s="3">
        <v>0</v>
      </c>
      <c r="J166" s="6">
        <v>13</v>
      </c>
      <c r="K166" s="9">
        <v>12</v>
      </c>
      <c r="L166" s="11">
        <v>6.666666666666667</v>
      </c>
      <c r="M166" s="12">
        <v>11180.025</v>
      </c>
      <c r="N166" s="8">
        <v>0</v>
      </c>
      <c r="O166" s="8">
        <v>8</v>
      </c>
      <c r="P166" s="8">
        <v>8</v>
      </c>
      <c r="Q166" s="8">
        <v>24</v>
      </c>
      <c r="R166" s="8">
        <v>0</v>
      </c>
      <c r="S166" s="8">
        <v>0</v>
      </c>
      <c r="T166" s="25">
        <f>IFERROR((MMTSPS_All_Data[[#This Row],[SROs]]*0.5+MMTSPS_All_Data[[#This Row],[0 - Bedroom]]*0.75+MMTSPS_All_Data[[#This Row],[1 - Bedroom]]*1+MMTSPS_All_Data[[#This Row],[2 - Bedroom]]*2+MMTSPS_All_Data[[#This Row],[3 - Bedroom]]*3+MMTSPS_All_Data[[#This Row],[4 - Bedroom]]*4)/SUM(MMTSPS_All_Data[[#This Row],[SROs]:[4 - Bedroom]]),"err")</f>
        <v>1.55</v>
      </c>
      <c r="U166" s="9">
        <v>0</v>
      </c>
      <c r="V166" s="23">
        <f>IFERROR(MMTSPS_All_Data[[#This Row],[Total units with PBRA]]/MMTSPS_All_Data[[#This Row],[Total Units]],"Err")</f>
        <v>0</v>
      </c>
      <c r="W166" s="41">
        <v>0</v>
      </c>
      <c r="X166" s="14">
        <v>0.6</v>
      </c>
      <c r="Y166" s="14">
        <v>0.4</v>
      </c>
      <c r="Z166" s="14">
        <v>0</v>
      </c>
      <c r="AA166" s="25">
        <f>SUM(MMTSPS_All_Data[[#This Row],[% Units with Rent &lt; 30% AMI]:[% Units with Rent &gt; 60% AMI]])</f>
        <v>1</v>
      </c>
      <c r="AB166" s="25">
        <f>IF(MMTSPS_All_Data[[#This Row],[Rent Category Total % ]]="A","n/a",MMTSPS_All_Data[[#This Row],[% Units with Rent &lt; 30% AMI]]*0.3+MMTSPS_All_Data[[#This Row],[% Units with Rent 31-50% AMI]]*0.5+MMTSPS_All_Data[[#This Row],[% Units with Rent 51-60% AMI]]*0.6+MMTSPS_All_Data[[#This Row],[% Units with Rent &gt; 60% AMI]]*0.8)</f>
        <v>0.54</v>
      </c>
      <c r="AC166" s="14">
        <v>0</v>
      </c>
      <c r="AD166" s="14">
        <v>0</v>
      </c>
      <c r="AE166" s="14">
        <v>0</v>
      </c>
      <c r="AF166" s="14">
        <v>0</v>
      </c>
      <c r="AG166" s="14">
        <v>0</v>
      </c>
      <c r="AH166" s="14">
        <v>0</v>
      </c>
      <c r="AI166" s="14">
        <v>0</v>
      </c>
      <c r="AJ166" s="25">
        <f>SUM(MMTSPS_All_Data[[#This Row],[ADF %]:[Dev Disabled %]])</f>
        <v>0</v>
      </c>
      <c r="AK166" s="25">
        <f>SUM(MMTSPS_All_Data[[#This Row],[Family %]:[Dev Disabled %]])</f>
        <v>0</v>
      </c>
      <c r="AL166" s="4">
        <v>5605.85</v>
      </c>
      <c r="AM166" s="42">
        <v>0.98941798941798942</v>
      </c>
      <c r="AN166" s="12">
        <v>1082.75</v>
      </c>
      <c r="AO166" s="12">
        <v>917.25</v>
      </c>
      <c r="AP166" s="12">
        <v>587.25</v>
      </c>
      <c r="AQ166" s="12">
        <v>1265.325</v>
      </c>
      <c r="AR166" s="12">
        <v>153.42500000000001</v>
      </c>
      <c r="AS166" s="12">
        <v>355.55</v>
      </c>
      <c r="AT166" s="12">
        <v>4361.55</v>
      </c>
      <c r="AU166" s="44">
        <v>0.77803544511537059</v>
      </c>
      <c r="AV166" s="4">
        <v>1244.3</v>
      </c>
      <c r="AW166" s="6">
        <v>1</v>
      </c>
      <c r="AX166" s="12">
        <v>10945.225</v>
      </c>
      <c r="AY166" s="4">
        <v>109.72499999999999</v>
      </c>
      <c r="AZ166" s="14">
        <v>1.0967102218892537</v>
      </c>
      <c r="BA166" s="12">
        <v>33009.9</v>
      </c>
    </row>
    <row r="167" spans="1:53" x14ac:dyDescent="0.25">
      <c r="A167" s="46">
        <v>9</v>
      </c>
      <c r="B167" s="7" t="s">
        <v>13</v>
      </c>
      <c r="C167" s="7" t="s">
        <v>42</v>
      </c>
      <c r="D167" s="7" t="s">
        <v>47</v>
      </c>
      <c r="E167" s="3">
        <v>0</v>
      </c>
      <c r="F167" s="3">
        <v>0</v>
      </c>
      <c r="G167" s="3">
        <v>0</v>
      </c>
      <c r="H167" s="3">
        <v>0</v>
      </c>
      <c r="I167" s="3">
        <v>1</v>
      </c>
      <c r="J167" s="6">
        <v>44</v>
      </c>
      <c r="K167" s="9">
        <v>16</v>
      </c>
      <c r="L167" s="11">
        <v>4.5</v>
      </c>
      <c r="M167" s="12">
        <v>61251.888888888891</v>
      </c>
      <c r="N167" s="8">
        <v>0</v>
      </c>
      <c r="O167" s="8">
        <v>0</v>
      </c>
      <c r="P167" s="8">
        <v>8</v>
      </c>
      <c r="Q167" s="8">
        <v>1</v>
      </c>
      <c r="R167" s="8">
        <v>0</v>
      </c>
      <c r="S167" s="8">
        <v>0</v>
      </c>
      <c r="T167" s="25">
        <f>IFERROR((MMTSPS_All_Data[[#This Row],[SROs]]*0.5+MMTSPS_All_Data[[#This Row],[0 - Bedroom]]*0.75+MMTSPS_All_Data[[#This Row],[1 - Bedroom]]*1+MMTSPS_All_Data[[#This Row],[2 - Bedroom]]*2+MMTSPS_All_Data[[#This Row],[3 - Bedroom]]*3+MMTSPS_All_Data[[#This Row],[4 - Bedroom]]*4)/SUM(MMTSPS_All_Data[[#This Row],[SROs]:[4 - Bedroom]]),"err")</f>
        <v>1.1111111111111112</v>
      </c>
      <c r="U167" s="9">
        <v>0</v>
      </c>
      <c r="V167" s="23">
        <f>IFERROR(MMTSPS_All_Data[[#This Row],[Total units with PBRA]]/MMTSPS_All_Data[[#This Row],[Total Units]],"Err")</f>
        <v>0</v>
      </c>
      <c r="W167" s="41" t="s">
        <v>23</v>
      </c>
      <c r="X167" s="14" t="s">
        <v>23</v>
      </c>
      <c r="Y167" s="14" t="s">
        <v>23</v>
      </c>
      <c r="Z167" s="14" t="s">
        <v>23</v>
      </c>
      <c r="AA167" s="25" t="s">
        <v>23</v>
      </c>
      <c r="AB167" s="25" t="str">
        <f>IF(MMTSPS_All_Data[[#This Row],[Rent Category Total % ]]="A","n/a",MMTSPS_All_Data[[#This Row],[% Units with Rent &lt; 30% AMI]]*0.3+MMTSPS_All_Data[[#This Row],[% Units with Rent 31-50% AMI]]*0.5+MMTSPS_All_Data[[#This Row],[% Units with Rent 51-60% AMI]]*0.6+MMTSPS_All_Data[[#This Row],[% Units with Rent &gt; 60% AMI]]*0.8)</f>
        <v>n/a</v>
      </c>
      <c r="AC167" s="14">
        <v>0</v>
      </c>
      <c r="AD167" s="14">
        <v>0</v>
      </c>
      <c r="AE167" s="14">
        <v>1</v>
      </c>
      <c r="AF167" s="14">
        <v>0</v>
      </c>
      <c r="AG167" s="14">
        <v>0</v>
      </c>
      <c r="AH167" s="14">
        <v>0</v>
      </c>
      <c r="AI167" s="14">
        <v>0</v>
      </c>
      <c r="AJ167" s="25">
        <f>SUM(MMTSPS_All_Data[[#This Row],[ADF %]:[Dev Disabled %]])</f>
        <v>0</v>
      </c>
      <c r="AK167" s="25">
        <f>SUM(MMTSPS_All_Data[[#This Row],[Family %]:[Dev Disabled %]])</f>
        <v>1</v>
      </c>
      <c r="AL167" s="4">
        <v>7196.666666666667</v>
      </c>
      <c r="AM167" s="42">
        <v>0.95447090980085902</v>
      </c>
      <c r="AN167" s="12">
        <v>922.77777777777783</v>
      </c>
      <c r="AO167" s="12">
        <v>476.22222222222223</v>
      </c>
      <c r="AP167" s="12">
        <v>672</v>
      </c>
      <c r="AQ167" s="12">
        <v>1069.4444444444443</v>
      </c>
      <c r="AR167" s="12">
        <v>837.88888888888891</v>
      </c>
      <c r="AS167" s="12">
        <v>750.66666666666663</v>
      </c>
      <c r="AT167" s="12">
        <v>4729</v>
      </c>
      <c r="AU167" s="44">
        <v>0.6571097730430755</v>
      </c>
      <c r="AV167" s="4">
        <v>2467.6666666666665</v>
      </c>
      <c r="AW167" s="6">
        <v>0</v>
      </c>
      <c r="AX167" s="12" t="s">
        <v>11</v>
      </c>
      <c r="AY167" s="4">
        <v>2467.6666666666665</v>
      </c>
      <c r="AZ167" s="14" t="s">
        <v>11</v>
      </c>
      <c r="BA167" s="12" t="s">
        <v>11</v>
      </c>
    </row>
    <row r="168" spans="1:53" x14ac:dyDescent="0.25">
      <c r="A168" s="46">
        <v>96</v>
      </c>
      <c r="B168" s="7" t="s">
        <v>13</v>
      </c>
      <c r="C168" s="7" t="s">
        <v>42</v>
      </c>
      <c r="D168" s="7" t="s">
        <v>47</v>
      </c>
      <c r="E168" s="3">
        <v>0</v>
      </c>
      <c r="F168" s="3">
        <v>1</v>
      </c>
      <c r="G168" s="3">
        <v>0</v>
      </c>
      <c r="H168" s="3">
        <v>0</v>
      </c>
      <c r="I168" s="3">
        <v>0</v>
      </c>
      <c r="J168" s="6">
        <v>19</v>
      </c>
      <c r="K168" s="9">
        <v>18</v>
      </c>
      <c r="L168" s="11">
        <v>8</v>
      </c>
      <c r="M168" s="12">
        <v>3002.8645833333335</v>
      </c>
      <c r="N168" s="8">
        <v>0</v>
      </c>
      <c r="O168" s="8">
        <v>0</v>
      </c>
      <c r="P168" s="8">
        <v>8</v>
      </c>
      <c r="Q168" s="8">
        <v>40</v>
      </c>
      <c r="R168" s="8">
        <v>48</v>
      </c>
      <c r="S168" s="8">
        <v>0</v>
      </c>
      <c r="T168" s="25">
        <f>IFERROR((MMTSPS_All_Data[[#This Row],[SROs]]*0.5+MMTSPS_All_Data[[#This Row],[0 - Bedroom]]*0.75+MMTSPS_All_Data[[#This Row],[1 - Bedroom]]*1+MMTSPS_All_Data[[#This Row],[2 - Bedroom]]*2+MMTSPS_All_Data[[#This Row],[3 - Bedroom]]*3+MMTSPS_All_Data[[#This Row],[4 - Bedroom]]*4)/SUM(MMTSPS_All_Data[[#This Row],[SROs]:[4 - Bedroom]]),"err")</f>
        <v>2.4166666666666665</v>
      </c>
      <c r="U168" s="9">
        <v>0</v>
      </c>
      <c r="V168" s="23">
        <f>IFERROR(MMTSPS_All_Data[[#This Row],[Total units with PBRA]]/MMTSPS_All_Data[[#This Row],[Total Units]],"Err")</f>
        <v>0</v>
      </c>
      <c r="W168" s="41">
        <v>0</v>
      </c>
      <c r="X168" s="14">
        <v>0.20833333333333334</v>
      </c>
      <c r="Y168" s="14">
        <v>0.78125</v>
      </c>
      <c r="Z168" s="14">
        <v>0</v>
      </c>
      <c r="AA168" s="25">
        <f>SUM(MMTSPS_All_Data[[#This Row],[% Units with Rent &lt; 30% AMI]:[% Units with Rent &gt; 60% AMI]])</f>
        <v>0.98958333333333337</v>
      </c>
      <c r="AB168" s="25">
        <f>IF(MMTSPS_All_Data[[#This Row],[Rent Category Total % ]]="A","n/a",MMTSPS_All_Data[[#This Row],[% Units with Rent &lt; 30% AMI]]*0.3+MMTSPS_All_Data[[#This Row],[% Units with Rent 31-50% AMI]]*0.5+MMTSPS_All_Data[[#This Row],[% Units with Rent 51-60% AMI]]*0.6+MMTSPS_All_Data[[#This Row],[% Units with Rent &gt; 60% AMI]]*0.8)</f>
        <v>0.57291666666666663</v>
      </c>
      <c r="AC168" s="14">
        <v>0</v>
      </c>
      <c r="AD168" s="14">
        <v>0</v>
      </c>
      <c r="AE168" s="14">
        <v>0</v>
      </c>
      <c r="AF168" s="14">
        <v>0</v>
      </c>
      <c r="AG168" s="14">
        <v>0</v>
      </c>
      <c r="AH168" s="14">
        <v>0</v>
      </c>
      <c r="AI168" s="14">
        <v>0</v>
      </c>
      <c r="AJ168" s="25">
        <f>SUM(MMTSPS_All_Data[[#This Row],[ADF %]:[Dev Disabled %]])</f>
        <v>0</v>
      </c>
      <c r="AK168" s="25">
        <f>SUM(MMTSPS_All_Data[[#This Row],[Family %]:[Dev Disabled %]])</f>
        <v>0</v>
      </c>
      <c r="AL168" s="4">
        <v>9648.3541666666661</v>
      </c>
      <c r="AM168" s="42">
        <v>0.98009131503687719</v>
      </c>
      <c r="AN168" s="12">
        <v>1216.1979166666667</v>
      </c>
      <c r="AO168" s="12">
        <v>833.8125</v>
      </c>
      <c r="AP168" s="12">
        <v>993.38541666666663</v>
      </c>
      <c r="AQ168" s="12">
        <v>1142.8541666666667</v>
      </c>
      <c r="AR168" s="12">
        <v>665.0625</v>
      </c>
      <c r="AS168" s="12">
        <v>750</v>
      </c>
      <c r="AT168" s="12">
        <v>5601.3125</v>
      </c>
      <c r="AU168" s="44">
        <v>0.58054590484992041</v>
      </c>
      <c r="AV168" s="4">
        <v>4047.0416666666665</v>
      </c>
      <c r="AW168" s="6">
        <v>1</v>
      </c>
      <c r="AX168" s="12">
        <v>36912.979166666664</v>
      </c>
      <c r="AY168" s="4">
        <v>1157.2604166666667</v>
      </c>
      <c r="AZ168" s="14">
        <v>1.4004664424570776</v>
      </c>
      <c r="BA168" s="12">
        <v>38109.75</v>
      </c>
    </row>
    <row r="169" spans="1:53" x14ac:dyDescent="0.25">
      <c r="A169" s="46">
        <v>34</v>
      </c>
      <c r="B169" s="7" t="s">
        <v>13</v>
      </c>
      <c r="C169" s="7" t="s">
        <v>42</v>
      </c>
      <c r="D169" s="7" t="s">
        <v>47</v>
      </c>
      <c r="E169" s="3">
        <v>0</v>
      </c>
      <c r="F169" s="3">
        <v>1</v>
      </c>
      <c r="G169" s="3">
        <v>0</v>
      </c>
      <c r="H169" s="3">
        <v>0</v>
      </c>
      <c r="I169" s="3">
        <v>0</v>
      </c>
      <c r="J169" s="6">
        <v>15</v>
      </c>
      <c r="K169" s="9">
        <v>14</v>
      </c>
      <c r="L169" s="11">
        <v>3.7777777777777777</v>
      </c>
      <c r="M169" s="12">
        <v>12785.676470588236</v>
      </c>
      <c r="N169" s="8">
        <v>0</v>
      </c>
      <c r="O169" s="8">
        <v>6</v>
      </c>
      <c r="P169" s="8">
        <v>4</v>
      </c>
      <c r="Q169" s="8">
        <v>22</v>
      </c>
      <c r="R169" s="8">
        <v>2</v>
      </c>
      <c r="S169" s="8">
        <v>0</v>
      </c>
      <c r="T169" s="25">
        <f>IFERROR((MMTSPS_All_Data[[#This Row],[SROs]]*0.5+MMTSPS_All_Data[[#This Row],[0 - Bedroom]]*0.75+MMTSPS_All_Data[[#This Row],[1 - Bedroom]]*1+MMTSPS_All_Data[[#This Row],[2 - Bedroom]]*2+MMTSPS_All_Data[[#This Row],[3 - Bedroom]]*3+MMTSPS_All_Data[[#This Row],[4 - Bedroom]]*4)/SUM(MMTSPS_All_Data[[#This Row],[SROs]:[4 - Bedroom]]),"err")</f>
        <v>1.7205882352941178</v>
      </c>
      <c r="U169" s="9">
        <v>0</v>
      </c>
      <c r="V169" s="23">
        <f>IFERROR(MMTSPS_All_Data[[#This Row],[Total units with PBRA]]/MMTSPS_All_Data[[#This Row],[Total Units]],"Err")</f>
        <v>0</v>
      </c>
      <c r="W169" s="41">
        <v>0</v>
      </c>
      <c r="X169" s="14">
        <v>0.41176470588235292</v>
      </c>
      <c r="Y169" s="14">
        <v>0.58823529411764708</v>
      </c>
      <c r="Z169" s="14">
        <v>0</v>
      </c>
      <c r="AA169" s="25">
        <f>SUM(MMTSPS_All_Data[[#This Row],[% Units with Rent &lt; 30% AMI]:[% Units with Rent &gt; 60% AMI]])</f>
        <v>1</v>
      </c>
      <c r="AB169" s="25">
        <f>IF(MMTSPS_All_Data[[#This Row],[Rent Category Total % ]]="A","n/a",MMTSPS_All_Data[[#This Row],[% Units with Rent &lt; 30% AMI]]*0.3+MMTSPS_All_Data[[#This Row],[% Units with Rent 31-50% AMI]]*0.5+MMTSPS_All_Data[[#This Row],[% Units with Rent 51-60% AMI]]*0.6+MMTSPS_All_Data[[#This Row],[% Units with Rent &gt; 60% AMI]]*0.8)</f>
        <v>0.55882352941176472</v>
      </c>
      <c r="AC169" s="14">
        <v>0</v>
      </c>
      <c r="AD169" s="14">
        <v>0</v>
      </c>
      <c r="AE169" s="14">
        <v>5.8823529411764705E-2</v>
      </c>
      <c r="AF169" s="14">
        <v>0.23529411764705882</v>
      </c>
      <c r="AG169" s="14">
        <v>0</v>
      </c>
      <c r="AH169" s="14">
        <v>0</v>
      </c>
      <c r="AI169" s="14">
        <v>0</v>
      </c>
      <c r="AJ169" s="25">
        <f>SUM(MMTSPS_All_Data[[#This Row],[ADF %]:[Dev Disabled %]])</f>
        <v>0.23529411764705882</v>
      </c>
      <c r="AK169" s="25">
        <f>SUM(MMTSPS_All_Data[[#This Row],[Family %]:[Dev Disabled %]])</f>
        <v>0.29411764705882354</v>
      </c>
      <c r="AL169" s="4">
        <v>5272.7058823529414</v>
      </c>
      <c r="AM169" s="42">
        <v>0.99083713713938792</v>
      </c>
      <c r="AN169" s="12">
        <v>1010.0294117647059</v>
      </c>
      <c r="AO169" s="12">
        <v>490.05882352941177</v>
      </c>
      <c r="AP169" s="12">
        <v>814.41176470588232</v>
      </c>
      <c r="AQ169" s="12">
        <v>1725.0588235294117</v>
      </c>
      <c r="AR169" s="12">
        <v>208.73529411764707</v>
      </c>
      <c r="AS169" s="12">
        <v>416.94117647058823</v>
      </c>
      <c r="AT169" s="12">
        <v>4665.2352941176468</v>
      </c>
      <c r="AU169" s="44">
        <v>0.88478959346691066</v>
      </c>
      <c r="AV169" s="4">
        <v>607.47058823529414</v>
      </c>
      <c r="AW169" s="6">
        <v>1</v>
      </c>
      <c r="AX169" s="12">
        <v>7323.8823529411766</v>
      </c>
      <c r="AY169" s="4">
        <v>21.264705882352942</v>
      </c>
      <c r="AZ169" s="14">
        <v>1.0362751492649642</v>
      </c>
      <c r="BA169" s="12">
        <v>9529.7647058823532</v>
      </c>
    </row>
    <row r="170" spans="1:53" x14ac:dyDescent="0.25">
      <c r="A170" s="46">
        <v>14</v>
      </c>
      <c r="B170" s="7" t="s">
        <v>13</v>
      </c>
      <c r="C170" s="7" t="s">
        <v>42</v>
      </c>
      <c r="D170" s="7" t="s">
        <v>47</v>
      </c>
      <c r="E170" s="3">
        <v>0</v>
      </c>
      <c r="F170" s="3">
        <v>0</v>
      </c>
      <c r="G170" s="3">
        <v>0</v>
      </c>
      <c r="H170" s="3">
        <v>0</v>
      </c>
      <c r="I170" s="3">
        <v>1</v>
      </c>
      <c r="J170" s="6">
        <v>16</v>
      </c>
      <c r="K170" s="9">
        <v>15</v>
      </c>
      <c r="L170" s="11">
        <v>4.666666666666667</v>
      </c>
      <c r="M170" s="12">
        <v>25383.642857142859</v>
      </c>
      <c r="N170" s="8">
        <v>0</v>
      </c>
      <c r="O170" s="8">
        <v>0</v>
      </c>
      <c r="P170" s="8">
        <v>0</v>
      </c>
      <c r="Q170" s="8">
        <v>13</v>
      </c>
      <c r="R170" s="8">
        <v>1</v>
      </c>
      <c r="S170" s="8">
        <v>0</v>
      </c>
      <c r="T170" s="25">
        <f>IFERROR((MMTSPS_All_Data[[#This Row],[SROs]]*0.5+MMTSPS_All_Data[[#This Row],[0 - Bedroom]]*0.75+MMTSPS_All_Data[[#This Row],[1 - Bedroom]]*1+MMTSPS_All_Data[[#This Row],[2 - Bedroom]]*2+MMTSPS_All_Data[[#This Row],[3 - Bedroom]]*3+MMTSPS_All_Data[[#This Row],[4 - Bedroom]]*4)/SUM(MMTSPS_All_Data[[#This Row],[SROs]:[4 - Bedroom]]),"err")</f>
        <v>2.0714285714285716</v>
      </c>
      <c r="U170" s="9">
        <v>0</v>
      </c>
      <c r="V170" s="23">
        <f>IFERROR(MMTSPS_All_Data[[#This Row],[Total units with PBRA]]/MMTSPS_All_Data[[#This Row],[Total Units]],"Err")</f>
        <v>0</v>
      </c>
      <c r="W170" s="41">
        <v>0</v>
      </c>
      <c r="X170" s="14">
        <v>0.21428571428571427</v>
      </c>
      <c r="Y170" s="14">
        <v>0.7857142857142857</v>
      </c>
      <c r="Z170" s="14">
        <v>0</v>
      </c>
      <c r="AA170" s="25">
        <f>SUM(MMTSPS_All_Data[[#This Row],[% Units with Rent &lt; 30% AMI]:[% Units with Rent &gt; 60% AMI]])</f>
        <v>1</v>
      </c>
      <c r="AB170" s="25">
        <f>IF(MMTSPS_All_Data[[#This Row],[Rent Category Total % ]]="A","n/a",MMTSPS_All_Data[[#This Row],[% Units with Rent &lt; 30% AMI]]*0.3+MMTSPS_All_Data[[#This Row],[% Units with Rent 31-50% AMI]]*0.5+MMTSPS_All_Data[[#This Row],[% Units with Rent 51-60% AMI]]*0.6+MMTSPS_All_Data[[#This Row],[% Units with Rent &gt; 60% AMI]]*0.8)</f>
        <v>0.57857142857142851</v>
      </c>
      <c r="AC170" s="14">
        <v>0</v>
      </c>
      <c r="AD170" s="14">
        <v>0</v>
      </c>
      <c r="AE170" s="14">
        <v>0</v>
      </c>
      <c r="AF170" s="14">
        <v>0</v>
      </c>
      <c r="AG170" s="14">
        <v>0</v>
      </c>
      <c r="AH170" s="14">
        <v>0</v>
      </c>
      <c r="AI170" s="14">
        <v>0</v>
      </c>
      <c r="AJ170" s="25">
        <f>SUM(MMTSPS_All_Data[[#This Row],[ADF %]:[Dev Disabled %]])</f>
        <v>0</v>
      </c>
      <c r="AK170" s="25">
        <f>SUM(MMTSPS_All_Data[[#This Row],[Family %]:[Dev Disabled %]])</f>
        <v>0</v>
      </c>
      <c r="AL170" s="4">
        <v>8535.0714285714294</v>
      </c>
      <c r="AM170" s="42">
        <v>0.9891659661903428</v>
      </c>
      <c r="AN170" s="12">
        <v>1311.9285714285713</v>
      </c>
      <c r="AO170" s="12">
        <v>431.64285714285717</v>
      </c>
      <c r="AP170" s="12">
        <v>929.78571428571433</v>
      </c>
      <c r="AQ170" s="12">
        <v>1460.8571428571429</v>
      </c>
      <c r="AR170" s="12">
        <v>244.64285714285714</v>
      </c>
      <c r="AS170" s="12">
        <v>750</v>
      </c>
      <c r="AT170" s="12">
        <v>5128.8571428571431</v>
      </c>
      <c r="AU170" s="44">
        <v>0.600915550125114</v>
      </c>
      <c r="AV170" s="4">
        <v>3406.2142857142858</v>
      </c>
      <c r="AW170" s="6">
        <v>1</v>
      </c>
      <c r="AX170" s="12">
        <v>15107.071428571429</v>
      </c>
      <c r="AY170" s="4">
        <v>2241.5</v>
      </c>
      <c r="AZ170" s="14">
        <v>2.9245063166932419</v>
      </c>
      <c r="BA170" s="12">
        <v>53227.642857142855</v>
      </c>
    </row>
    <row r="171" spans="1:53" x14ac:dyDescent="0.25">
      <c r="A171" s="46">
        <v>64</v>
      </c>
      <c r="B171" s="7" t="s">
        <v>13</v>
      </c>
      <c r="C171" s="7" t="s">
        <v>42</v>
      </c>
      <c r="D171" s="7" t="s">
        <v>47</v>
      </c>
      <c r="E171" s="3">
        <v>0</v>
      </c>
      <c r="F171" s="3">
        <v>1</v>
      </c>
      <c r="G171" s="3">
        <v>0</v>
      </c>
      <c r="H171" s="3">
        <v>0</v>
      </c>
      <c r="I171" s="3">
        <v>0</v>
      </c>
      <c r="J171" s="6">
        <v>8</v>
      </c>
      <c r="K171" s="9">
        <v>7</v>
      </c>
      <c r="L171" s="11">
        <v>8</v>
      </c>
      <c r="M171" s="12" t="s">
        <v>11</v>
      </c>
      <c r="N171" s="8">
        <v>0</v>
      </c>
      <c r="O171" s="8">
        <v>8</v>
      </c>
      <c r="P171" s="8">
        <v>10</v>
      </c>
      <c r="Q171" s="8">
        <v>38</v>
      </c>
      <c r="R171" s="8">
        <v>8</v>
      </c>
      <c r="S171" s="8">
        <v>0</v>
      </c>
      <c r="T171" s="25">
        <f>IFERROR((MMTSPS_All_Data[[#This Row],[SROs]]*0.5+MMTSPS_All_Data[[#This Row],[0 - Bedroom]]*0.75+MMTSPS_All_Data[[#This Row],[1 - Bedroom]]*1+MMTSPS_All_Data[[#This Row],[2 - Bedroom]]*2+MMTSPS_All_Data[[#This Row],[3 - Bedroom]]*3+MMTSPS_All_Data[[#This Row],[4 - Bedroom]]*4)/SUM(MMTSPS_All_Data[[#This Row],[SROs]:[4 - Bedroom]]),"err")</f>
        <v>1.8125</v>
      </c>
      <c r="U171" s="9">
        <v>0</v>
      </c>
      <c r="V171" s="23">
        <f>IFERROR(MMTSPS_All_Data[[#This Row],[Total units with PBRA]]/MMTSPS_All_Data[[#This Row],[Total Units]],"Err")</f>
        <v>0</v>
      </c>
      <c r="W171" s="41">
        <v>0</v>
      </c>
      <c r="X171" s="14">
        <v>0.28125</v>
      </c>
      <c r="Y171" s="14">
        <v>0.703125</v>
      </c>
      <c r="Z171" s="14">
        <v>0</v>
      </c>
      <c r="AA171" s="25">
        <f>SUM(MMTSPS_All_Data[[#This Row],[% Units with Rent &lt; 30% AMI]:[% Units with Rent &gt; 60% AMI]])</f>
        <v>0.984375</v>
      </c>
      <c r="AB171" s="25">
        <f>IF(MMTSPS_All_Data[[#This Row],[Rent Category Total % ]]="A","n/a",MMTSPS_All_Data[[#This Row],[% Units with Rent &lt; 30% AMI]]*0.3+MMTSPS_All_Data[[#This Row],[% Units with Rent 31-50% AMI]]*0.5+MMTSPS_All_Data[[#This Row],[% Units with Rent 51-60% AMI]]*0.6+MMTSPS_All_Data[[#This Row],[% Units with Rent &gt; 60% AMI]]*0.8)</f>
        <v>0.5625</v>
      </c>
      <c r="AC171" s="14">
        <v>0</v>
      </c>
      <c r="AD171" s="14">
        <v>0</v>
      </c>
      <c r="AE171" s="14">
        <v>0</v>
      </c>
      <c r="AF171" s="14">
        <v>0</v>
      </c>
      <c r="AG171" s="14">
        <v>0</v>
      </c>
      <c r="AH171" s="14">
        <v>0</v>
      </c>
      <c r="AI171" s="14">
        <v>0</v>
      </c>
      <c r="AJ171" s="25">
        <f>SUM(MMTSPS_All_Data[[#This Row],[ADF %]:[Dev Disabled %]])</f>
        <v>0</v>
      </c>
      <c r="AK171" s="25">
        <f>SUM(MMTSPS_All_Data[[#This Row],[Family %]:[Dev Disabled %]])</f>
        <v>0</v>
      </c>
      <c r="AL171" s="4">
        <v>6292.109375</v>
      </c>
      <c r="AM171" s="42">
        <v>0.97420826280360584</v>
      </c>
      <c r="AN171" s="12">
        <v>1153.53125</v>
      </c>
      <c r="AO171" s="12">
        <v>947.1875</v>
      </c>
      <c r="AP171" s="12">
        <v>653.09375</v>
      </c>
      <c r="AQ171" s="12">
        <v>980.734375</v>
      </c>
      <c r="AR171" s="12">
        <v>151.453125</v>
      </c>
      <c r="AS171" s="12">
        <v>289.8125</v>
      </c>
      <c r="AT171" s="12">
        <v>4175.8125</v>
      </c>
      <c r="AU171" s="44">
        <v>0.66365860018127865</v>
      </c>
      <c r="AV171" s="4">
        <v>2116.296875</v>
      </c>
      <c r="AW171" s="6">
        <v>1</v>
      </c>
      <c r="AX171" s="12">
        <v>28519.796875</v>
      </c>
      <c r="AY171" s="4">
        <v>599.765625</v>
      </c>
      <c r="AZ171" s="14">
        <v>1.395485173813596</v>
      </c>
      <c r="BA171" s="12">
        <v>51807.046875</v>
      </c>
    </row>
    <row r="172" spans="1:53" x14ac:dyDescent="0.25">
      <c r="A172" s="46">
        <v>102</v>
      </c>
      <c r="B172" s="7" t="s">
        <v>13</v>
      </c>
      <c r="C172" s="7" t="s">
        <v>42</v>
      </c>
      <c r="D172" s="7" t="s">
        <v>47</v>
      </c>
      <c r="E172" s="3">
        <v>0</v>
      </c>
      <c r="F172" s="3">
        <v>1</v>
      </c>
      <c r="G172" s="3">
        <v>0</v>
      </c>
      <c r="H172" s="3">
        <v>0</v>
      </c>
      <c r="I172" s="3">
        <v>0</v>
      </c>
      <c r="J172" s="6">
        <v>9</v>
      </c>
      <c r="K172" s="9">
        <v>8</v>
      </c>
      <c r="L172" s="11">
        <v>102</v>
      </c>
      <c r="M172" s="12">
        <v>10403.127450980392</v>
      </c>
      <c r="N172" s="8">
        <v>0</v>
      </c>
      <c r="O172" s="8">
        <v>31</v>
      </c>
      <c r="P172" s="8">
        <v>54</v>
      </c>
      <c r="Q172" s="8">
        <v>17</v>
      </c>
      <c r="R172" s="8">
        <v>0</v>
      </c>
      <c r="S172" s="8">
        <v>0</v>
      </c>
      <c r="T172" s="25">
        <f>IFERROR((MMTSPS_All_Data[[#This Row],[SROs]]*0.5+MMTSPS_All_Data[[#This Row],[0 - Bedroom]]*0.75+MMTSPS_All_Data[[#This Row],[1 - Bedroom]]*1+MMTSPS_All_Data[[#This Row],[2 - Bedroom]]*2+MMTSPS_All_Data[[#This Row],[3 - Bedroom]]*3+MMTSPS_All_Data[[#This Row],[4 - Bedroom]]*4)/SUM(MMTSPS_All_Data[[#This Row],[SROs]:[4 - Bedroom]]),"err")</f>
        <v>1.0906862745098038</v>
      </c>
      <c r="U172" s="9">
        <v>0</v>
      </c>
      <c r="V172" s="23">
        <f>IFERROR(MMTSPS_All_Data[[#This Row],[Total units with PBRA]]/MMTSPS_All_Data[[#This Row],[Total Units]],"Err")</f>
        <v>0</v>
      </c>
      <c r="W172" s="41">
        <v>0</v>
      </c>
      <c r="X172" s="14">
        <v>0.10784313725490197</v>
      </c>
      <c r="Y172" s="14">
        <v>0.88235294117647056</v>
      </c>
      <c r="Z172" s="14">
        <v>0</v>
      </c>
      <c r="AA172" s="25">
        <f>SUM(MMTSPS_All_Data[[#This Row],[% Units with Rent &lt; 30% AMI]:[% Units with Rent &gt; 60% AMI]])</f>
        <v>0.99019607843137258</v>
      </c>
      <c r="AB172" s="25">
        <f>IF(MMTSPS_All_Data[[#This Row],[Rent Category Total % ]]="A","n/a",MMTSPS_All_Data[[#This Row],[% Units with Rent &lt; 30% AMI]]*0.3+MMTSPS_All_Data[[#This Row],[% Units with Rent 31-50% AMI]]*0.5+MMTSPS_All_Data[[#This Row],[% Units with Rent 51-60% AMI]]*0.6+MMTSPS_All_Data[[#This Row],[% Units with Rent &gt; 60% AMI]]*0.8)</f>
        <v>0.58333333333333337</v>
      </c>
      <c r="AC172" s="14">
        <v>0</v>
      </c>
      <c r="AD172" s="14">
        <v>0</v>
      </c>
      <c r="AE172" s="14">
        <v>0</v>
      </c>
      <c r="AF172" s="14">
        <v>0</v>
      </c>
      <c r="AG172" s="14">
        <v>0</v>
      </c>
      <c r="AH172" s="14">
        <v>0</v>
      </c>
      <c r="AI172" s="14">
        <v>0</v>
      </c>
      <c r="AJ172" s="25">
        <f>SUM(MMTSPS_All_Data[[#This Row],[ADF %]:[Dev Disabled %]])</f>
        <v>0</v>
      </c>
      <c r="AK172" s="25">
        <f>SUM(MMTSPS_All_Data[[#This Row],[Family %]:[Dev Disabled %]])</f>
        <v>0</v>
      </c>
      <c r="AL172" s="4">
        <v>9107.3627450980384</v>
      </c>
      <c r="AM172" s="42">
        <v>0.92576897361442634</v>
      </c>
      <c r="AN172" s="12">
        <v>1104.3529411764705</v>
      </c>
      <c r="AO172" s="12">
        <v>651.65686274509801</v>
      </c>
      <c r="AP172" s="12">
        <v>1332.0196078431372</v>
      </c>
      <c r="AQ172" s="12">
        <v>1421.0098039215686</v>
      </c>
      <c r="AR172" s="12">
        <v>253.78431372549019</v>
      </c>
      <c r="AS172" s="12">
        <v>418.30392156862746</v>
      </c>
      <c r="AT172" s="12">
        <v>5181.1274509803925</v>
      </c>
      <c r="AU172" s="44">
        <v>0.56889437656022757</v>
      </c>
      <c r="AV172" s="4">
        <v>3926.2352941176468</v>
      </c>
      <c r="AW172" s="6">
        <v>1</v>
      </c>
      <c r="AX172" s="12">
        <v>67493.725490196084</v>
      </c>
      <c r="AY172" s="4">
        <v>-445.41176470588238</v>
      </c>
      <c r="AZ172" s="14">
        <v>0.89811351220431124</v>
      </c>
      <c r="BA172" s="12">
        <v>103239.33333333333</v>
      </c>
    </row>
    <row r="173" spans="1:53" x14ac:dyDescent="0.25">
      <c r="A173" s="46">
        <v>56</v>
      </c>
      <c r="B173" s="7" t="s">
        <v>13</v>
      </c>
      <c r="C173" s="7" t="s">
        <v>42</v>
      </c>
      <c r="D173" s="7" t="s">
        <v>47</v>
      </c>
      <c r="E173" s="3">
        <v>0</v>
      </c>
      <c r="F173" s="3">
        <v>1</v>
      </c>
      <c r="G173" s="3">
        <v>0</v>
      </c>
      <c r="H173" s="3">
        <v>0</v>
      </c>
      <c r="I173" s="3">
        <v>0</v>
      </c>
      <c r="J173" s="40">
        <v>4</v>
      </c>
      <c r="K173" s="9">
        <v>3</v>
      </c>
      <c r="L173" s="11">
        <v>6.2222222222222223</v>
      </c>
      <c r="M173" s="12" t="s">
        <v>11</v>
      </c>
      <c r="N173" s="8">
        <v>0</v>
      </c>
      <c r="O173" s="8">
        <v>8</v>
      </c>
      <c r="P173" s="8">
        <v>16</v>
      </c>
      <c r="Q173" s="8">
        <v>26</v>
      </c>
      <c r="R173" s="8">
        <v>6</v>
      </c>
      <c r="S173" s="8">
        <v>0</v>
      </c>
      <c r="T173" s="25">
        <f>IFERROR((MMTSPS_All_Data[[#This Row],[SROs]]*0.5+MMTSPS_All_Data[[#This Row],[0 - Bedroom]]*0.75+MMTSPS_All_Data[[#This Row],[1 - Bedroom]]*1+MMTSPS_All_Data[[#This Row],[2 - Bedroom]]*2+MMTSPS_All_Data[[#This Row],[3 - Bedroom]]*3+MMTSPS_All_Data[[#This Row],[4 - Bedroom]]*4)/SUM(MMTSPS_All_Data[[#This Row],[SROs]:[4 - Bedroom]]),"err")</f>
        <v>1.6428571428571428</v>
      </c>
      <c r="U173" s="9">
        <v>0</v>
      </c>
      <c r="V173" s="23">
        <f>IFERROR(MMTSPS_All_Data[[#This Row],[Total units with PBRA]]/MMTSPS_All_Data[[#This Row],[Total Units]],"Err")</f>
        <v>0</v>
      </c>
      <c r="W173" s="41">
        <v>7.1428571428571425E-2</v>
      </c>
      <c r="X173" s="14">
        <v>0.3392857142857143</v>
      </c>
      <c r="Y173" s="14">
        <v>0.5892857142857143</v>
      </c>
      <c r="Z173" s="14">
        <v>0</v>
      </c>
      <c r="AA173" s="25">
        <f>SUM(MMTSPS_All_Data[[#This Row],[% Units with Rent &lt; 30% AMI]:[% Units with Rent &gt; 60% AMI]])</f>
        <v>1</v>
      </c>
      <c r="AB173" s="25">
        <f>IF(MMTSPS_All_Data[[#This Row],[Rent Category Total % ]]="A","n/a",MMTSPS_All_Data[[#This Row],[% Units with Rent &lt; 30% AMI]]*0.3+MMTSPS_All_Data[[#This Row],[% Units with Rent 31-50% AMI]]*0.5+MMTSPS_All_Data[[#This Row],[% Units with Rent 51-60% AMI]]*0.6+MMTSPS_All_Data[[#This Row],[% Units with Rent &gt; 60% AMI]]*0.8)</f>
        <v>0.54464285714285721</v>
      </c>
      <c r="AC173" s="14">
        <v>0</v>
      </c>
      <c r="AD173" s="14">
        <v>0</v>
      </c>
      <c r="AE173" s="14">
        <v>0</v>
      </c>
      <c r="AF173" s="14">
        <v>0</v>
      </c>
      <c r="AG173" s="14">
        <v>0</v>
      </c>
      <c r="AH173" s="14">
        <v>0</v>
      </c>
      <c r="AI173" s="14">
        <v>0.2857142857142857</v>
      </c>
      <c r="AJ173" s="25">
        <f>SUM(MMTSPS_All_Data[[#This Row],[ADF %]:[Dev Disabled %]])</f>
        <v>0.2857142857142857</v>
      </c>
      <c r="AK173" s="25">
        <f>SUM(MMTSPS_All_Data[[#This Row],[Family %]:[Dev Disabled %]])</f>
        <v>0.2857142857142857</v>
      </c>
      <c r="AL173" s="4">
        <v>5925.0178571428569</v>
      </c>
      <c r="AM173" s="42">
        <v>0.97950554613235064</v>
      </c>
      <c r="AN173" s="12">
        <v>1260.4642857142858</v>
      </c>
      <c r="AO173" s="12">
        <v>873.60714285714289</v>
      </c>
      <c r="AP173" s="12">
        <v>651.85714285714289</v>
      </c>
      <c r="AQ173" s="12">
        <v>954.5</v>
      </c>
      <c r="AR173" s="12">
        <v>177.60714285714286</v>
      </c>
      <c r="AS173" s="12">
        <v>371.98214285714283</v>
      </c>
      <c r="AT173" s="12">
        <v>4290.0178571428569</v>
      </c>
      <c r="AU173" s="44">
        <v>0.72405146458268665</v>
      </c>
      <c r="AV173" s="4">
        <v>1635</v>
      </c>
      <c r="AW173" s="6">
        <v>1</v>
      </c>
      <c r="AX173" s="12">
        <v>20214.410714285714</v>
      </c>
      <c r="AY173" s="4">
        <v>515.89285714285711</v>
      </c>
      <c r="AZ173" s="14">
        <v>1.4609861177596937</v>
      </c>
      <c r="BA173" s="12">
        <v>41062.625</v>
      </c>
    </row>
    <row r="174" spans="1:53" x14ac:dyDescent="0.25">
      <c r="A174" s="46">
        <v>60</v>
      </c>
      <c r="B174" s="7" t="s">
        <v>13</v>
      </c>
      <c r="C174" s="7" t="s">
        <v>42</v>
      </c>
      <c r="D174" s="7" t="s">
        <v>47</v>
      </c>
      <c r="E174" s="3">
        <v>0</v>
      </c>
      <c r="F174" s="3">
        <v>1</v>
      </c>
      <c r="G174" s="3">
        <v>0</v>
      </c>
      <c r="H174" s="3">
        <v>0</v>
      </c>
      <c r="I174" s="3">
        <v>0</v>
      </c>
      <c r="J174" s="6">
        <v>19</v>
      </c>
      <c r="K174" s="9">
        <v>18</v>
      </c>
      <c r="L174" s="11">
        <v>1.935483870967742</v>
      </c>
      <c r="M174" s="12">
        <v>3607.5</v>
      </c>
      <c r="N174" s="8">
        <v>0</v>
      </c>
      <c r="O174" s="8">
        <v>0</v>
      </c>
      <c r="P174" s="8">
        <v>0</v>
      </c>
      <c r="Q174" s="8">
        <v>48</v>
      </c>
      <c r="R174" s="8">
        <v>12</v>
      </c>
      <c r="S174" s="8">
        <v>0</v>
      </c>
      <c r="T174" s="25">
        <f>IFERROR((MMTSPS_All_Data[[#This Row],[SROs]]*0.5+MMTSPS_All_Data[[#This Row],[0 - Bedroom]]*0.75+MMTSPS_All_Data[[#This Row],[1 - Bedroom]]*1+MMTSPS_All_Data[[#This Row],[2 - Bedroom]]*2+MMTSPS_All_Data[[#This Row],[3 - Bedroom]]*3+MMTSPS_All_Data[[#This Row],[4 - Bedroom]]*4)/SUM(MMTSPS_All_Data[[#This Row],[SROs]:[4 - Bedroom]]),"err")</f>
        <v>2.2000000000000002</v>
      </c>
      <c r="U174" s="9">
        <v>0</v>
      </c>
      <c r="V174" s="23">
        <f>IFERROR(MMTSPS_All_Data[[#This Row],[Total units with PBRA]]/MMTSPS_All_Data[[#This Row],[Total Units]],"Err")</f>
        <v>0</v>
      </c>
      <c r="W174" s="41">
        <v>0</v>
      </c>
      <c r="X174" s="14">
        <v>0.98333333333333328</v>
      </c>
      <c r="Y174" s="14">
        <v>0</v>
      </c>
      <c r="Z174" s="14">
        <v>0</v>
      </c>
      <c r="AA174" s="25">
        <f>SUM(MMTSPS_All_Data[[#This Row],[% Units with Rent &lt; 30% AMI]:[% Units with Rent &gt; 60% AMI]])</f>
        <v>0.98333333333333328</v>
      </c>
      <c r="AB174" s="25">
        <f>IF(MMTSPS_All_Data[[#This Row],[Rent Category Total % ]]="A","n/a",MMTSPS_All_Data[[#This Row],[% Units with Rent &lt; 30% AMI]]*0.3+MMTSPS_All_Data[[#This Row],[% Units with Rent 31-50% AMI]]*0.5+MMTSPS_All_Data[[#This Row],[% Units with Rent 51-60% AMI]]*0.6+MMTSPS_All_Data[[#This Row],[% Units with Rent &gt; 60% AMI]]*0.8)</f>
        <v>0.49166666666666664</v>
      </c>
      <c r="AC174" s="14">
        <v>0.93333333333333335</v>
      </c>
      <c r="AD174" s="14">
        <v>0</v>
      </c>
      <c r="AE174" s="14">
        <v>0</v>
      </c>
      <c r="AF174" s="14">
        <v>0</v>
      </c>
      <c r="AG174" s="14">
        <v>0</v>
      </c>
      <c r="AH174" s="14">
        <v>0</v>
      </c>
      <c r="AI174" s="14">
        <v>0</v>
      </c>
      <c r="AJ174" s="25">
        <f>SUM(MMTSPS_All_Data[[#This Row],[ADF %]:[Dev Disabled %]])</f>
        <v>0</v>
      </c>
      <c r="AK174" s="25">
        <f>SUM(MMTSPS_All_Data[[#This Row],[Family %]:[Dev Disabled %]])</f>
        <v>0.93333333333333335</v>
      </c>
      <c r="AL174" s="4">
        <v>6238.2666666666664</v>
      </c>
      <c r="AM174" s="42">
        <v>0.99100497533927068</v>
      </c>
      <c r="AN174" s="12">
        <v>1194.3833333333334</v>
      </c>
      <c r="AO174" s="12">
        <v>761.35</v>
      </c>
      <c r="AP174" s="12">
        <v>406.21666666666664</v>
      </c>
      <c r="AQ174" s="12">
        <v>901.23333333333335</v>
      </c>
      <c r="AR174" s="12">
        <v>161.9</v>
      </c>
      <c r="AS174" s="12">
        <v>500</v>
      </c>
      <c r="AT174" s="12">
        <v>3925.0833333333335</v>
      </c>
      <c r="AU174" s="44">
        <v>0.62919454121871465</v>
      </c>
      <c r="AV174" s="4">
        <v>2313.1833333333334</v>
      </c>
      <c r="AW174" s="6">
        <v>1</v>
      </c>
      <c r="AX174" s="12">
        <v>23693.05</v>
      </c>
      <c r="AY174" s="4">
        <v>332.58333333333331</v>
      </c>
      <c r="AZ174" s="14">
        <v>1.1679204954727525</v>
      </c>
      <c r="BA174" s="12">
        <v>24201.483333333334</v>
      </c>
    </row>
    <row r="175" spans="1:53" x14ac:dyDescent="0.25">
      <c r="A175" s="46">
        <v>84</v>
      </c>
      <c r="B175" s="7" t="s">
        <v>14</v>
      </c>
      <c r="C175" s="7" t="s">
        <v>25</v>
      </c>
      <c r="D175" s="7" t="s">
        <v>46</v>
      </c>
      <c r="E175" s="3">
        <v>1</v>
      </c>
      <c r="F175" s="3">
        <v>1</v>
      </c>
      <c r="G175" s="3">
        <v>0</v>
      </c>
      <c r="H175" s="3">
        <v>0</v>
      </c>
      <c r="I175" s="3">
        <v>0</v>
      </c>
      <c r="J175" s="6">
        <v>48</v>
      </c>
      <c r="K175" s="9">
        <v>10</v>
      </c>
      <c r="L175" s="11">
        <v>21</v>
      </c>
      <c r="M175" s="12" t="s">
        <v>11</v>
      </c>
      <c r="N175" s="8">
        <v>0</v>
      </c>
      <c r="O175" s="8">
        <v>0</v>
      </c>
      <c r="P175" s="8">
        <v>12</v>
      </c>
      <c r="Q175" s="8">
        <v>60</v>
      </c>
      <c r="R175" s="8">
        <v>12</v>
      </c>
      <c r="S175" s="8">
        <v>0</v>
      </c>
      <c r="T175" s="25">
        <f>IFERROR((MMTSPS_All_Data[[#This Row],[SROs]]*0.5+MMTSPS_All_Data[[#This Row],[0 - Bedroom]]*0.75+MMTSPS_All_Data[[#This Row],[1 - Bedroom]]*1+MMTSPS_All_Data[[#This Row],[2 - Bedroom]]*2+MMTSPS_All_Data[[#This Row],[3 - Bedroom]]*3+MMTSPS_All_Data[[#This Row],[4 - Bedroom]]*4)/SUM(MMTSPS_All_Data[[#This Row],[SROs]:[4 - Bedroom]]),"err")</f>
        <v>2</v>
      </c>
      <c r="U175" s="9">
        <v>0</v>
      </c>
      <c r="V175" s="23">
        <f>IFERROR(MMTSPS_All_Data[[#This Row],[Total units with PBRA]]/MMTSPS_All_Data[[#This Row],[Total Units]],"Err")</f>
        <v>0</v>
      </c>
      <c r="W175" s="41">
        <v>0</v>
      </c>
      <c r="X175" s="14">
        <v>2.3809523809523808E-2</v>
      </c>
      <c r="Y175" s="14">
        <v>0.97619047619047616</v>
      </c>
      <c r="Z175" s="14">
        <v>0</v>
      </c>
      <c r="AA175" s="25">
        <f>SUM(MMTSPS_All_Data[[#This Row],[% Units with Rent &lt; 30% AMI]:[% Units with Rent &gt; 60% AMI]])</f>
        <v>1</v>
      </c>
      <c r="AB175" s="25">
        <f>IF(MMTSPS_All_Data[[#This Row],[Rent Category Total % ]]="A","n/a",MMTSPS_All_Data[[#This Row],[% Units with Rent &lt; 30% AMI]]*0.3+MMTSPS_All_Data[[#This Row],[% Units with Rent 31-50% AMI]]*0.5+MMTSPS_All_Data[[#This Row],[% Units with Rent 51-60% AMI]]*0.6+MMTSPS_All_Data[[#This Row],[% Units with Rent &gt; 60% AMI]]*0.8)</f>
        <v>0.59761904761904749</v>
      </c>
      <c r="AC175" s="14">
        <v>0</v>
      </c>
      <c r="AD175" s="14">
        <v>0</v>
      </c>
      <c r="AE175" s="14">
        <v>0</v>
      </c>
      <c r="AF175" s="14">
        <v>5.9523809523809521E-2</v>
      </c>
      <c r="AG175" s="14">
        <v>0</v>
      </c>
      <c r="AH175" s="14">
        <v>0</v>
      </c>
      <c r="AI175" s="14">
        <v>0</v>
      </c>
      <c r="AJ175" s="25">
        <f>SUM(MMTSPS_All_Data[[#This Row],[ADF %]:[Dev Disabled %]])</f>
        <v>5.9523809523809521E-2</v>
      </c>
      <c r="AK175" s="25">
        <f>SUM(MMTSPS_All_Data[[#This Row],[Family %]:[Dev Disabled %]])</f>
        <v>5.9523809523809521E-2</v>
      </c>
      <c r="AL175" s="4">
        <v>9675.0238095238092</v>
      </c>
      <c r="AM175" s="42">
        <v>0.94551239898412731</v>
      </c>
      <c r="AN175" s="12">
        <v>1112.047619047619</v>
      </c>
      <c r="AO175" s="12">
        <v>698.25</v>
      </c>
      <c r="AP175" s="12">
        <v>1444.7380952380952</v>
      </c>
      <c r="AQ175" s="12">
        <v>1586.8095238095239</v>
      </c>
      <c r="AR175" s="12">
        <v>138.0952380952381</v>
      </c>
      <c r="AS175" s="12">
        <v>367.77380952380952</v>
      </c>
      <c r="AT175" s="12">
        <v>5347.7142857142853</v>
      </c>
      <c r="AU175" s="44">
        <v>0.55273396644772621</v>
      </c>
      <c r="AV175" s="4">
        <v>4327.3095238095239</v>
      </c>
      <c r="AW175" s="6">
        <v>1</v>
      </c>
      <c r="AX175" s="12">
        <v>27556.428571428572</v>
      </c>
      <c r="AY175" s="4">
        <v>1496.0833333333333</v>
      </c>
      <c r="AZ175" s="14">
        <v>1.5284223981700678</v>
      </c>
      <c r="BA175" s="12">
        <v>41518.357142857145</v>
      </c>
    </row>
    <row r="176" spans="1:53" x14ac:dyDescent="0.25">
      <c r="A176" s="46">
        <v>32</v>
      </c>
      <c r="B176" s="7" t="s">
        <v>14</v>
      </c>
      <c r="C176" s="7" t="s">
        <v>25</v>
      </c>
      <c r="D176" s="7" t="s">
        <v>46</v>
      </c>
      <c r="E176" s="3">
        <v>1</v>
      </c>
      <c r="F176" s="3">
        <v>1</v>
      </c>
      <c r="G176" s="3">
        <v>0</v>
      </c>
      <c r="H176" s="3">
        <v>0</v>
      </c>
      <c r="I176" s="3">
        <v>0</v>
      </c>
      <c r="J176" s="6">
        <v>12</v>
      </c>
      <c r="K176" s="9">
        <v>11</v>
      </c>
      <c r="L176" s="11">
        <v>5.333333333333333</v>
      </c>
      <c r="M176" s="12">
        <v>7021.3125</v>
      </c>
      <c r="N176" s="8">
        <v>0</v>
      </c>
      <c r="O176" s="8">
        <v>0</v>
      </c>
      <c r="P176" s="8">
        <v>4</v>
      </c>
      <c r="Q176" s="8">
        <v>0</v>
      </c>
      <c r="R176" s="8">
        <v>21</v>
      </c>
      <c r="S176" s="8">
        <v>7</v>
      </c>
      <c r="T176" s="25">
        <f>IFERROR((MMTSPS_All_Data[[#This Row],[SROs]]*0.5+MMTSPS_All_Data[[#This Row],[0 - Bedroom]]*0.75+MMTSPS_All_Data[[#This Row],[1 - Bedroom]]*1+MMTSPS_All_Data[[#This Row],[2 - Bedroom]]*2+MMTSPS_All_Data[[#This Row],[3 - Bedroom]]*3+MMTSPS_All_Data[[#This Row],[4 - Bedroom]]*4)/SUM(MMTSPS_All_Data[[#This Row],[SROs]:[4 - Bedroom]]),"err")</f>
        <v>2.96875</v>
      </c>
      <c r="U176" s="9">
        <v>0</v>
      </c>
      <c r="V176" s="23">
        <f>IFERROR(MMTSPS_All_Data[[#This Row],[Total units with PBRA]]/MMTSPS_All_Data[[#This Row],[Total Units]],"Err")</f>
        <v>0</v>
      </c>
      <c r="W176" s="41">
        <v>9.375E-2</v>
      </c>
      <c r="X176" s="14">
        <v>0.90625</v>
      </c>
      <c r="Y176" s="14">
        <v>0</v>
      </c>
      <c r="Z176" s="14">
        <v>0</v>
      </c>
      <c r="AA176" s="25">
        <f>SUM(MMTSPS_All_Data[[#This Row],[% Units with Rent &lt; 30% AMI]:[% Units with Rent &gt; 60% AMI]])</f>
        <v>1</v>
      </c>
      <c r="AB176" s="25">
        <f>IF(MMTSPS_All_Data[[#This Row],[Rent Category Total % ]]="A","n/a",MMTSPS_All_Data[[#This Row],[% Units with Rent &lt; 30% AMI]]*0.3+MMTSPS_All_Data[[#This Row],[% Units with Rent 31-50% AMI]]*0.5+MMTSPS_All_Data[[#This Row],[% Units with Rent 51-60% AMI]]*0.6+MMTSPS_All_Data[[#This Row],[% Units with Rent &gt; 60% AMI]]*0.8)</f>
        <v>0.48125000000000001</v>
      </c>
      <c r="AC176" s="14">
        <v>0</v>
      </c>
      <c r="AD176" s="14">
        <v>0</v>
      </c>
      <c r="AE176" s="14">
        <v>0</v>
      </c>
      <c r="AF176" s="14">
        <v>0</v>
      </c>
      <c r="AG176" s="14">
        <v>0</v>
      </c>
      <c r="AH176" s="14">
        <v>0</v>
      </c>
      <c r="AI176" s="14">
        <v>0</v>
      </c>
      <c r="AJ176" s="25">
        <f>SUM(MMTSPS_All_Data[[#This Row],[ADF %]:[Dev Disabled %]])</f>
        <v>0</v>
      </c>
      <c r="AK176" s="25">
        <f>SUM(MMTSPS_All_Data[[#This Row],[Family %]:[Dev Disabled %]])</f>
        <v>0</v>
      </c>
      <c r="AL176" s="4">
        <v>9769.125</v>
      </c>
      <c r="AM176" s="42">
        <v>0.99737921122712092</v>
      </c>
      <c r="AN176" s="12">
        <v>1174</v>
      </c>
      <c r="AO176" s="12">
        <v>715.8125</v>
      </c>
      <c r="AP176" s="12">
        <v>1583.71875</v>
      </c>
      <c r="AQ176" s="12">
        <v>1411.5625</v>
      </c>
      <c r="AR176" s="12">
        <v>153.125</v>
      </c>
      <c r="AS176" s="12">
        <v>392.71875</v>
      </c>
      <c r="AT176" s="12">
        <v>5430.9375</v>
      </c>
      <c r="AU176" s="44">
        <v>0.55592875513415996</v>
      </c>
      <c r="AV176" s="4">
        <v>4338.1875</v>
      </c>
      <c r="AW176" s="6">
        <v>1</v>
      </c>
      <c r="AX176" s="12">
        <v>36748.5</v>
      </c>
      <c r="AY176" s="4">
        <v>1566.28125</v>
      </c>
      <c r="AZ176" s="14">
        <v>1.5650556363513377</v>
      </c>
      <c r="BA176" s="12">
        <v>71654.84375</v>
      </c>
    </row>
    <row r="177" spans="1:53" x14ac:dyDescent="0.25">
      <c r="A177" s="46">
        <v>48</v>
      </c>
      <c r="B177" s="7" t="s">
        <v>14</v>
      </c>
      <c r="C177" s="7" t="s">
        <v>25</v>
      </c>
      <c r="D177" s="7" t="s">
        <v>46</v>
      </c>
      <c r="E177" s="3">
        <v>1</v>
      </c>
      <c r="F177" s="3">
        <v>1</v>
      </c>
      <c r="G177" s="3">
        <v>0</v>
      </c>
      <c r="H177" s="3">
        <v>0</v>
      </c>
      <c r="I177" s="3">
        <v>0</v>
      </c>
      <c r="J177" s="6">
        <v>6</v>
      </c>
      <c r="K177" s="9">
        <v>5</v>
      </c>
      <c r="L177" s="11">
        <v>48</v>
      </c>
      <c r="M177" s="12" t="s">
        <v>11</v>
      </c>
      <c r="N177" s="8">
        <v>0</v>
      </c>
      <c r="O177" s="8">
        <v>0</v>
      </c>
      <c r="P177" s="8">
        <v>45</v>
      </c>
      <c r="Q177" s="8">
        <v>3</v>
      </c>
      <c r="R177" s="8">
        <v>0</v>
      </c>
      <c r="S177" s="8">
        <v>0</v>
      </c>
      <c r="T177" s="25">
        <f>IFERROR((MMTSPS_All_Data[[#This Row],[SROs]]*0.5+MMTSPS_All_Data[[#This Row],[0 - Bedroom]]*0.75+MMTSPS_All_Data[[#This Row],[1 - Bedroom]]*1+MMTSPS_All_Data[[#This Row],[2 - Bedroom]]*2+MMTSPS_All_Data[[#This Row],[3 - Bedroom]]*3+MMTSPS_All_Data[[#This Row],[4 - Bedroom]]*4)/SUM(MMTSPS_All_Data[[#This Row],[SROs]:[4 - Bedroom]]),"err")</f>
        <v>1.0625</v>
      </c>
      <c r="U177" s="9">
        <v>12</v>
      </c>
      <c r="V177" s="23">
        <f>IFERROR(MMTSPS_All_Data[[#This Row],[Total units with PBRA]]/MMTSPS_All_Data[[#This Row],[Total Units]],"Err")</f>
        <v>0.25</v>
      </c>
      <c r="W177" s="41">
        <v>4.1666666666666664E-2</v>
      </c>
      <c r="X177" s="14">
        <v>0.9375</v>
      </c>
      <c r="Y177" s="14">
        <v>0</v>
      </c>
      <c r="Z177" s="14">
        <v>0</v>
      </c>
      <c r="AA177" s="25">
        <f>SUM(MMTSPS_All_Data[[#This Row],[% Units with Rent &lt; 30% AMI]:[% Units with Rent &gt; 60% AMI]])</f>
        <v>0.97916666666666663</v>
      </c>
      <c r="AB177" s="25">
        <f>IF(MMTSPS_All_Data[[#This Row],[Rent Category Total % ]]="A","n/a",MMTSPS_All_Data[[#This Row],[% Units with Rent &lt; 30% AMI]]*0.3+MMTSPS_All_Data[[#This Row],[% Units with Rent 31-50% AMI]]*0.5+MMTSPS_All_Data[[#This Row],[% Units with Rent 51-60% AMI]]*0.6+MMTSPS_All_Data[[#This Row],[% Units with Rent &gt; 60% AMI]]*0.8)</f>
        <v>0.48125000000000001</v>
      </c>
      <c r="AC177" s="14">
        <v>0</v>
      </c>
      <c r="AD177" s="14">
        <v>1</v>
      </c>
      <c r="AE177" s="14">
        <v>0.25</v>
      </c>
      <c r="AF177" s="14">
        <v>0</v>
      </c>
      <c r="AG177" s="14">
        <v>0</v>
      </c>
      <c r="AH177" s="14">
        <v>0</v>
      </c>
      <c r="AI177" s="14">
        <v>0</v>
      </c>
      <c r="AJ177" s="25">
        <f>SUM(MMTSPS_All_Data[[#This Row],[ADF %]:[Dev Disabled %]])</f>
        <v>0</v>
      </c>
      <c r="AK177" s="25">
        <f>SUM(MMTSPS_All_Data[[#This Row],[Family %]:[Dev Disabled %]])</f>
        <v>1.25</v>
      </c>
      <c r="AL177" s="4">
        <v>7876.770833333333</v>
      </c>
      <c r="AM177" s="42">
        <v>0.98041611467960121</v>
      </c>
      <c r="AN177" s="12">
        <v>1382.5</v>
      </c>
      <c r="AO177" s="12">
        <v>686.58333333333337</v>
      </c>
      <c r="AP177" s="12">
        <v>1250.4583333333333</v>
      </c>
      <c r="AQ177" s="12">
        <v>1010.5625</v>
      </c>
      <c r="AR177" s="12">
        <v>300</v>
      </c>
      <c r="AS177" s="12">
        <v>327.8125</v>
      </c>
      <c r="AT177" s="12">
        <v>4957.916666666667</v>
      </c>
      <c r="AU177" s="44">
        <v>0.62943517991985931</v>
      </c>
      <c r="AV177" s="4">
        <v>2918.8541666666665</v>
      </c>
      <c r="AW177" s="6">
        <v>1</v>
      </c>
      <c r="AX177" s="12">
        <v>28910.833333333332</v>
      </c>
      <c r="AY177" s="4">
        <v>1599.3125</v>
      </c>
      <c r="AZ177" s="14">
        <v>2.2120212194890905</v>
      </c>
      <c r="BA177" s="12">
        <v>101724.04166666667</v>
      </c>
    </row>
    <row r="178" spans="1:53" x14ac:dyDescent="0.25">
      <c r="A178" s="46">
        <v>26</v>
      </c>
      <c r="B178" s="7" t="s">
        <v>14</v>
      </c>
      <c r="C178" s="7" t="s">
        <v>25</v>
      </c>
      <c r="D178" s="7" t="s">
        <v>46</v>
      </c>
      <c r="E178" s="3">
        <v>1</v>
      </c>
      <c r="F178" s="3">
        <v>1</v>
      </c>
      <c r="G178" s="3">
        <v>0</v>
      </c>
      <c r="H178" s="3">
        <v>0</v>
      </c>
      <c r="I178" s="3">
        <v>0</v>
      </c>
      <c r="J178" s="6">
        <v>15</v>
      </c>
      <c r="K178" s="9">
        <v>14</v>
      </c>
      <c r="L178" s="11">
        <v>8.6666666666666661</v>
      </c>
      <c r="M178" s="12" t="s">
        <v>11</v>
      </c>
      <c r="N178" s="8">
        <v>0</v>
      </c>
      <c r="O178" s="8">
        <v>1</v>
      </c>
      <c r="P178" s="8">
        <v>7</v>
      </c>
      <c r="Q178" s="8">
        <v>5</v>
      </c>
      <c r="R178" s="8">
        <v>7</v>
      </c>
      <c r="S178" s="8">
        <v>6</v>
      </c>
      <c r="T178" s="25">
        <f>IFERROR((MMTSPS_All_Data[[#This Row],[SROs]]*0.5+MMTSPS_All_Data[[#This Row],[0 - Bedroom]]*0.75+MMTSPS_All_Data[[#This Row],[1 - Bedroom]]*1+MMTSPS_All_Data[[#This Row],[2 - Bedroom]]*2+MMTSPS_All_Data[[#This Row],[3 - Bedroom]]*3+MMTSPS_All_Data[[#This Row],[4 - Bedroom]]*4)/SUM(MMTSPS_All_Data[[#This Row],[SROs]:[4 - Bedroom]]),"err")</f>
        <v>2.4134615384615383</v>
      </c>
      <c r="U178" s="9">
        <v>0</v>
      </c>
      <c r="V178" s="23">
        <f>IFERROR(MMTSPS_All_Data[[#This Row],[Total units with PBRA]]/MMTSPS_All_Data[[#This Row],[Total Units]],"Err")</f>
        <v>0</v>
      </c>
      <c r="W178" s="41">
        <v>0.15384615384615385</v>
      </c>
      <c r="X178" s="14">
        <v>0.80769230769230771</v>
      </c>
      <c r="Y178" s="14">
        <v>3.8461538461538464E-2</v>
      </c>
      <c r="Z178" s="14">
        <v>0</v>
      </c>
      <c r="AA178" s="25">
        <f>SUM(MMTSPS_All_Data[[#This Row],[% Units with Rent &lt; 30% AMI]:[% Units with Rent &gt; 60% AMI]])</f>
        <v>1</v>
      </c>
      <c r="AB178" s="25">
        <f>IF(MMTSPS_All_Data[[#This Row],[Rent Category Total % ]]="A","n/a",MMTSPS_All_Data[[#This Row],[% Units with Rent &lt; 30% AMI]]*0.3+MMTSPS_All_Data[[#This Row],[% Units with Rent 31-50% AMI]]*0.5+MMTSPS_All_Data[[#This Row],[% Units with Rent 51-60% AMI]]*0.6+MMTSPS_All_Data[[#This Row],[% Units with Rent &gt; 60% AMI]]*0.8)</f>
        <v>0.47307692307692306</v>
      </c>
      <c r="AC178" s="14">
        <v>0</v>
      </c>
      <c r="AD178" s="14">
        <v>0</v>
      </c>
      <c r="AE178" s="14">
        <v>0</v>
      </c>
      <c r="AF178" s="14">
        <v>0</v>
      </c>
      <c r="AG178" s="14">
        <v>0</v>
      </c>
      <c r="AH178" s="14">
        <v>0</v>
      </c>
      <c r="AI178" s="14">
        <v>0</v>
      </c>
      <c r="AJ178" s="25">
        <f>SUM(MMTSPS_All_Data[[#This Row],[ADF %]:[Dev Disabled %]])</f>
        <v>0</v>
      </c>
      <c r="AK178" s="25">
        <f>SUM(MMTSPS_All_Data[[#This Row],[Family %]:[Dev Disabled %]])</f>
        <v>0</v>
      </c>
      <c r="AL178" s="4">
        <v>8727.9230769230762</v>
      </c>
      <c r="AM178" s="42">
        <v>0.95407809871634564</v>
      </c>
      <c r="AN178" s="12">
        <v>1083.4615384615386</v>
      </c>
      <c r="AO178" s="12">
        <v>1072.4615384615386</v>
      </c>
      <c r="AP178" s="12">
        <v>1222.5769230769231</v>
      </c>
      <c r="AQ178" s="12">
        <v>1556.0384615384614</v>
      </c>
      <c r="AR178" s="12">
        <v>184.61538461538461</v>
      </c>
      <c r="AS178" s="12">
        <v>251.38461538461539</v>
      </c>
      <c r="AT178" s="12">
        <v>5370.5384615384619</v>
      </c>
      <c r="AU178" s="44">
        <v>0.61532834492301458</v>
      </c>
      <c r="AV178" s="4">
        <v>3357.3846153846152</v>
      </c>
      <c r="AW178" s="6">
        <v>1</v>
      </c>
      <c r="AX178" s="12">
        <v>27460.923076923078</v>
      </c>
      <c r="AY178" s="4">
        <v>1161</v>
      </c>
      <c r="AZ178" s="14">
        <v>1.5285959443841277</v>
      </c>
      <c r="BA178" s="12">
        <v>44692.653846153844</v>
      </c>
    </row>
    <row r="179" spans="1:53" x14ac:dyDescent="0.25">
      <c r="A179" s="46">
        <v>51</v>
      </c>
      <c r="B179" s="7" t="s">
        <v>10</v>
      </c>
      <c r="C179" s="7" t="s">
        <v>27</v>
      </c>
      <c r="D179" s="7" t="s">
        <v>46</v>
      </c>
      <c r="E179" s="3">
        <v>1</v>
      </c>
      <c r="F179" s="3">
        <v>1</v>
      </c>
      <c r="G179" s="3">
        <v>0</v>
      </c>
      <c r="H179" s="3">
        <v>0</v>
      </c>
      <c r="I179" s="3">
        <v>0</v>
      </c>
      <c r="J179" s="6">
        <v>10</v>
      </c>
      <c r="K179" s="9">
        <v>9</v>
      </c>
      <c r="L179" s="11">
        <v>51</v>
      </c>
      <c r="M179" s="12" t="s">
        <v>11</v>
      </c>
      <c r="N179" s="8">
        <v>0</v>
      </c>
      <c r="O179" s="8">
        <v>0</v>
      </c>
      <c r="P179" s="8">
        <v>49</v>
      </c>
      <c r="Q179" s="8">
        <v>2</v>
      </c>
      <c r="R179" s="8">
        <v>0</v>
      </c>
      <c r="S179" s="8">
        <v>0</v>
      </c>
      <c r="T179" s="25">
        <f>IFERROR((MMTSPS_All_Data[[#This Row],[SROs]]*0.5+MMTSPS_All_Data[[#This Row],[0 - Bedroom]]*0.75+MMTSPS_All_Data[[#This Row],[1 - Bedroom]]*1+MMTSPS_All_Data[[#This Row],[2 - Bedroom]]*2+MMTSPS_All_Data[[#This Row],[3 - Bedroom]]*3+MMTSPS_All_Data[[#This Row],[4 - Bedroom]]*4)/SUM(MMTSPS_All_Data[[#This Row],[SROs]:[4 - Bedroom]]),"err")</f>
        <v>1.0392156862745099</v>
      </c>
      <c r="U179" s="9">
        <v>38</v>
      </c>
      <c r="V179" s="23">
        <f>IFERROR(MMTSPS_All_Data[[#This Row],[Total units with PBRA]]/MMTSPS_All_Data[[#This Row],[Total Units]],"Err")</f>
        <v>0.74509803921568629</v>
      </c>
      <c r="W179" s="41">
        <v>0</v>
      </c>
      <c r="X179" s="14">
        <v>0.11764705882352941</v>
      </c>
      <c r="Y179" s="14">
        <v>0.86274509803921573</v>
      </c>
      <c r="Z179" s="14">
        <v>0</v>
      </c>
      <c r="AA179" s="25">
        <f>SUM(MMTSPS_All_Data[[#This Row],[% Units with Rent &lt; 30% AMI]:[% Units with Rent &gt; 60% AMI]])</f>
        <v>0.98039215686274517</v>
      </c>
      <c r="AB179" s="25">
        <f>IF(MMTSPS_All_Data[[#This Row],[Rent Category Total % ]]="A","n/a",MMTSPS_All_Data[[#This Row],[% Units with Rent &lt; 30% AMI]]*0.3+MMTSPS_All_Data[[#This Row],[% Units with Rent 31-50% AMI]]*0.5+MMTSPS_All_Data[[#This Row],[% Units with Rent 51-60% AMI]]*0.6+MMTSPS_All_Data[[#This Row],[% Units with Rent &gt; 60% AMI]]*0.8)</f>
        <v>0.57647058823529418</v>
      </c>
      <c r="AC179" s="14">
        <v>0</v>
      </c>
      <c r="AD179" s="14">
        <v>0.98039215686274506</v>
      </c>
      <c r="AE179" s="14">
        <v>0.15686274509803921</v>
      </c>
      <c r="AF179" s="14">
        <v>0</v>
      </c>
      <c r="AG179" s="14">
        <v>0</v>
      </c>
      <c r="AH179" s="14">
        <v>0</v>
      </c>
      <c r="AI179" s="14">
        <v>0</v>
      </c>
      <c r="AJ179" s="25">
        <f>SUM(MMTSPS_All_Data[[#This Row],[ADF %]:[Dev Disabled %]])</f>
        <v>0</v>
      </c>
      <c r="AK179" s="25">
        <f>SUM(MMTSPS_All_Data[[#This Row],[Family %]:[Dev Disabled %]])</f>
        <v>1.1372549019607843</v>
      </c>
      <c r="AL179" s="4">
        <v>8518.3921568627447</v>
      </c>
      <c r="AM179" s="42">
        <v>0.99160677012223064</v>
      </c>
      <c r="AN179" s="12">
        <v>1456.9411764705883</v>
      </c>
      <c r="AO179" s="12">
        <v>448.92156862745099</v>
      </c>
      <c r="AP179" s="12">
        <v>1091.6666666666667</v>
      </c>
      <c r="AQ179" s="12">
        <v>1185.0392156862745</v>
      </c>
      <c r="AR179" s="12">
        <v>307.64705882352939</v>
      </c>
      <c r="AS179" s="12">
        <v>369.92156862745099</v>
      </c>
      <c r="AT179" s="12">
        <v>4860.1372549019607</v>
      </c>
      <c r="AU179" s="44">
        <v>0.57054631500927633</v>
      </c>
      <c r="AV179" s="4">
        <v>3658.2549019607845</v>
      </c>
      <c r="AW179" s="6">
        <v>1</v>
      </c>
      <c r="AX179" s="12">
        <v>25950.725490196077</v>
      </c>
      <c r="AY179" s="4">
        <v>1308</v>
      </c>
      <c r="AZ179" s="14">
        <v>1.5565353778897575</v>
      </c>
      <c r="BA179" s="12">
        <v>56607.215686274511</v>
      </c>
    </row>
    <row r="180" spans="1:53" x14ac:dyDescent="0.25">
      <c r="A180" s="46">
        <v>36</v>
      </c>
      <c r="B180" s="7" t="s">
        <v>15</v>
      </c>
      <c r="C180" s="7" t="s">
        <v>24</v>
      </c>
      <c r="D180" s="7" t="s">
        <v>48</v>
      </c>
      <c r="E180" s="3">
        <v>0</v>
      </c>
      <c r="F180" s="3">
        <v>0</v>
      </c>
      <c r="G180" s="3">
        <v>1</v>
      </c>
      <c r="H180" s="3">
        <v>0</v>
      </c>
      <c r="I180" s="3">
        <v>0</v>
      </c>
      <c r="J180" s="6">
        <v>20</v>
      </c>
      <c r="K180" s="9">
        <v>19</v>
      </c>
      <c r="L180" s="11">
        <v>4.5</v>
      </c>
      <c r="M180" s="12" t="s">
        <v>11</v>
      </c>
      <c r="N180" s="8">
        <v>0</v>
      </c>
      <c r="O180" s="8">
        <v>0</v>
      </c>
      <c r="P180" s="8">
        <v>0</v>
      </c>
      <c r="Q180" s="8">
        <v>20</v>
      </c>
      <c r="R180" s="8">
        <v>12</v>
      </c>
      <c r="S180" s="8">
        <v>4</v>
      </c>
      <c r="T180" s="25">
        <f>IFERROR((MMTSPS_All_Data[[#This Row],[SROs]]*0.5+MMTSPS_All_Data[[#This Row],[0 - Bedroom]]*0.75+MMTSPS_All_Data[[#This Row],[1 - Bedroom]]*1+MMTSPS_All_Data[[#This Row],[2 - Bedroom]]*2+MMTSPS_All_Data[[#This Row],[3 - Bedroom]]*3+MMTSPS_All_Data[[#This Row],[4 - Bedroom]]*4)/SUM(MMTSPS_All_Data[[#This Row],[SROs]:[4 - Bedroom]]),"err")</f>
        <v>2.5555555555555554</v>
      </c>
      <c r="U180" s="9">
        <v>23</v>
      </c>
      <c r="V180" s="23">
        <f>IFERROR(MMTSPS_All_Data[[#This Row],[Total units with PBRA]]/MMTSPS_All_Data[[#This Row],[Total Units]],"Err")</f>
        <v>0.63888888888888884</v>
      </c>
      <c r="W180" s="41">
        <v>0</v>
      </c>
      <c r="X180" s="14">
        <v>0</v>
      </c>
      <c r="Y180" s="14">
        <v>0</v>
      </c>
      <c r="Z180" s="14">
        <v>0.97222222222222221</v>
      </c>
      <c r="AA180" s="25">
        <f>SUM(MMTSPS_All_Data[[#This Row],[% Units with Rent &lt; 30% AMI]:[% Units with Rent &gt; 60% AMI]])</f>
        <v>0.97222222222222221</v>
      </c>
      <c r="AB180" s="25">
        <f>IF(MMTSPS_All_Data[[#This Row],[Rent Category Total % ]]="A","n/a",MMTSPS_All_Data[[#This Row],[% Units with Rent &lt; 30% AMI]]*0.3+MMTSPS_All_Data[[#This Row],[% Units with Rent 31-50% AMI]]*0.5+MMTSPS_All_Data[[#This Row],[% Units with Rent 51-60% AMI]]*0.6+MMTSPS_All_Data[[#This Row],[% Units with Rent &gt; 60% AMI]]*0.8)</f>
        <v>0.77777777777777779</v>
      </c>
      <c r="AC180" s="14">
        <v>0</v>
      </c>
      <c r="AD180" s="14">
        <v>0</v>
      </c>
      <c r="AE180" s="14">
        <v>0.97222222222222221</v>
      </c>
      <c r="AF180" s="14">
        <v>0</v>
      </c>
      <c r="AG180" s="14">
        <v>0</v>
      </c>
      <c r="AH180" s="14">
        <v>0</v>
      </c>
      <c r="AI180" s="14">
        <v>0</v>
      </c>
      <c r="AJ180" s="25">
        <f>SUM(MMTSPS_All_Data[[#This Row],[ADF %]:[Dev Disabled %]])</f>
        <v>0</v>
      </c>
      <c r="AK180" s="25">
        <f>SUM(MMTSPS_All_Data[[#This Row],[Family %]:[Dev Disabled %]])</f>
        <v>0.97222222222222221</v>
      </c>
      <c r="AL180" s="4">
        <v>6496.3888888888887</v>
      </c>
      <c r="AM180" s="42">
        <v>0.91860450471252542</v>
      </c>
      <c r="AN180" s="12">
        <v>1505.1666666666667</v>
      </c>
      <c r="AO180" s="12">
        <v>523.13888888888891</v>
      </c>
      <c r="AP180" s="12">
        <v>1283.8055555555557</v>
      </c>
      <c r="AQ180" s="12">
        <v>1520.9444444444443</v>
      </c>
      <c r="AR180" s="12">
        <v>93</v>
      </c>
      <c r="AS180" s="12">
        <v>644.72222222222217</v>
      </c>
      <c r="AT180" s="12">
        <v>5570.7777777777774</v>
      </c>
      <c r="AU180" s="44">
        <v>0.85751913456193607</v>
      </c>
      <c r="AV180" s="4">
        <v>925.61111111111109</v>
      </c>
      <c r="AW180" s="6">
        <v>1</v>
      </c>
      <c r="AX180" s="12">
        <v>15091.472222222223</v>
      </c>
      <c r="AY180" s="4">
        <v>-268.11111111111109</v>
      </c>
      <c r="AZ180" s="14">
        <v>0.77539907851258905</v>
      </c>
      <c r="BA180" s="12">
        <v>15091.472222222223</v>
      </c>
    </row>
    <row r="181" spans="1:53" x14ac:dyDescent="0.25">
      <c r="A181" s="46">
        <v>48</v>
      </c>
      <c r="B181" s="7" t="s">
        <v>15</v>
      </c>
      <c r="C181" s="7" t="s">
        <v>24</v>
      </c>
      <c r="D181" s="7" t="s">
        <v>48</v>
      </c>
      <c r="E181" s="3">
        <v>0</v>
      </c>
      <c r="F181" s="3">
        <v>1</v>
      </c>
      <c r="G181" s="3">
        <v>0</v>
      </c>
      <c r="H181" s="3">
        <v>0</v>
      </c>
      <c r="I181" s="3">
        <v>0</v>
      </c>
      <c r="J181" s="6">
        <v>6</v>
      </c>
      <c r="K181" s="9">
        <v>5</v>
      </c>
      <c r="L181" s="11">
        <v>6</v>
      </c>
      <c r="M181" s="12" t="s">
        <v>11</v>
      </c>
      <c r="N181" s="8">
        <v>0</v>
      </c>
      <c r="O181" s="8">
        <v>0</v>
      </c>
      <c r="P181" s="8">
        <v>14</v>
      </c>
      <c r="Q181" s="8">
        <v>24</v>
      </c>
      <c r="R181" s="8">
        <v>10</v>
      </c>
      <c r="S181" s="8">
        <v>0</v>
      </c>
      <c r="T181" s="25">
        <f>IFERROR((MMTSPS_All_Data[[#This Row],[SROs]]*0.5+MMTSPS_All_Data[[#This Row],[0 - Bedroom]]*0.75+MMTSPS_All_Data[[#This Row],[1 - Bedroom]]*1+MMTSPS_All_Data[[#This Row],[2 - Bedroom]]*2+MMTSPS_All_Data[[#This Row],[3 - Bedroom]]*3+MMTSPS_All_Data[[#This Row],[4 - Bedroom]]*4)/SUM(MMTSPS_All_Data[[#This Row],[SROs]:[4 - Bedroom]]),"err")</f>
        <v>1.9166666666666667</v>
      </c>
      <c r="U181" s="9">
        <v>8</v>
      </c>
      <c r="V181" s="23">
        <f>IFERROR(MMTSPS_All_Data[[#This Row],[Total units with PBRA]]/MMTSPS_All_Data[[#This Row],[Total Units]],"Err")</f>
        <v>0.16666666666666666</v>
      </c>
      <c r="W181" s="41">
        <v>0</v>
      </c>
      <c r="X181" s="14">
        <v>0.97916666666666663</v>
      </c>
      <c r="Y181" s="14">
        <v>0</v>
      </c>
      <c r="Z181" s="14">
        <v>0</v>
      </c>
      <c r="AA181" s="25">
        <f>SUM(MMTSPS_All_Data[[#This Row],[% Units with Rent &lt; 30% AMI]:[% Units with Rent &gt; 60% AMI]])</f>
        <v>0.97916666666666663</v>
      </c>
      <c r="AB181" s="25">
        <f>IF(MMTSPS_All_Data[[#This Row],[Rent Category Total % ]]="A","n/a",MMTSPS_All_Data[[#This Row],[% Units with Rent &lt; 30% AMI]]*0.3+MMTSPS_All_Data[[#This Row],[% Units with Rent 31-50% AMI]]*0.5+MMTSPS_All_Data[[#This Row],[% Units with Rent 51-60% AMI]]*0.6+MMTSPS_All_Data[[#This Row],[% Units with Rent &gt; 60% AMI]]*0.8)</f>
        <v>0.48958333333333331</v>
      </c>
      <c r="AC181" s="14">
        <v>0</v>
      </c>
      <c r="AD181" s="14">
        <v>0</v>
      </c>
      <c r="AE181" s="14">
        <v>0</v>
      </c>
      <c r="AF181" s="14">
        <v>0</v>
      </c>
      <c r="AG181" s="14">
        <v>0</v>
      </c>
      <c r="AH181" s="14">
        <v>0</v>
      </c>
      <c r="AI181" s="14">
        <v>0</v>
      </c>
      <c r="AJ181" s="25">
        <f>SUM(MMTSPS_All_Data[[#This Row],[ADF %]:[Dev Disabled %]])</f>
        <v>0</v>
      </c>
      <c r="AK181" s="25">
        <f>SUM(MMTSPS_All_Data[[#This Row],[Family %]:[Dev Disabled %]])</f>
        <v>0</v>
      </c>
      <c r="AL181" s="4">
        <v>7077.333333333333</v>
      </c>
      <c r="AM181" s="42">
        <v>0.97482937787984558</v>
      </c>
      <c r="AN181" s="12">
        <v>995.70833333333337</v>
      </c>
      <c r="AO181" s="12">
        <v>538.22916666666663</v>
      </c>
      <c r="AP181" s="12">
        <v>728.08333333333337</v>
      </c>
      <c r="AQ181" s="12">
        <v>1297.9375</v>
      </c>
      <c r="AR181" s="12">
        <v>104.3125</v>
      </c>
      <c r="AS181" s="12">
        <v>328.8125</v>
      </c>
      <c r="AT181" s="12">
        <v>3993.0833333333335</v>
      </c>
      <c r="AU181" s="44">
        <v>0.56420732856066313</v>
      </c>
      <c r="AV181" s="4">
        <v>3084.25</v>
      </c>
      <c r="AW181" s="6">
        <v>1</v>
      </c>
      <c r="AX181" s="12">
        <v>27163.375</v>
      </c>
      <c r="AY181" s="4">
        <v>781.89583333333337</v>
      </c>
      <c r="AZ181" s="14">
        <v>1.3396071050464651</v>
      </c>
      <c r="BA181" s="12">
        <v>37137.833333333336</v>
      </c>
    </row>
    <row r="182" spans="1:53" x14ac:dyDescent="0.25">
      <c r="A182" s="46">
        <v>13</v>
      </c>
      <c r="B182" s="7" t="s">
        <v>15</v>
      </c>
      <c r="C182" s="7" t="s">
        <v>24</v>
      </c>
      <c r="D182" s="7" t="s">
        <v>48</v>
      </c>
      <c r="E182" s="3">
        <v>0</v>
      </c>
      <c r="F182" s="3">
        <v>0</v>
      </c>
      <c r="G182" s="3">
        <v>0</v>
      </c>
      <c r="H182" s="3">
        <v>0</v>
      </c>
      <c r="I182" s="3">
        <v>0</v>
      </c>
      <c r="J182" s="6">
        <v>10</v>
      </c>
      <c r="K182" s="9">
        <v>9</v>
      </c>
      <c r="L182" s="11">
        <v>4.333333333333333</v>
      </c>
      <c r="M182" s="12" t="s">
        <v>11</v>
      </c>
      <c r="N182" s="8">
        <v>0</v>
      </c>
      <c r="O182" s="8">
        <v>0</v>
      </c>
      <c r="P182" s="8">
        <v>0</v>
      </c>
      <c r="Q182" s="8">
        <v>13</v>
      </c>
      <c r="R182" s="8">
        <v>0</v>
      </c>
      <c r="S182" s="8">
        <v>0</v>
      </c>
      <c r="T182" s="25">
        <f>IFERROR((MMTSPS_All_Data[[#This Row],[SROs]]*0.5+MMTSPS_All_Data[[#This Row],[0 - Bedroom]]*0.75+MMTSPS_All_Data[[#This Row],[1 - Bedroom]]*1+MMTSPS_All_Data[[#This Row],[2 - Bedroom]]*2+MMTSPS_All_Data[[#This Row],[3 - Bedroom]]*3+MMTSPS_All_Data[[#This Row],[4 - Bedroom]]*4)/SUM(MMTSPS_All_Data[[#This Row],[SROs]:[4 - Bedroom]]),"err")</f>
        <v>2</v>
      </c>
      <c r="U182" s="9">
        <v>0</v>
      </c>
      <c r="V182" s="23">
        <f>IFERROR(MMTSPS_All_Data[[#This Row],[Total units with PBRA]]/MMTSPS_All_Data[[#This Row],[Total Units]],"Err")</f>
        <v>0</v>
      </c>
      <c r="W182" s="41">
        <v>0</v>
      </c>
      <c r="X182" s="14">
        <v>1</v>
      </c>
      <c r="Y182" s="14">
        <v>0</v>
      </c>
      <c r="Z182" s="14">
        <v>0</v>
      </c>
      <c r="AA182" s="25">
        <f>SUM(MMTSPS_All_Data[[#This Row],[% Units with Rent &lt; 30% AMI]:[% Units with Rent &gt; 60% AMI]])</f>
        <v>1</v>
      </c>
      <c r="AB182" s="25">
        <f>IF(MMTSPS_All_Data[[#This Row],[Rent Category Total % ]]="A","n/a",MMTSPS_All_Data[[#This Row],[% Units with Rent &lt; 30% AMI]]*0.3+MMTSPS_All_Data[[#This Row],[% Units with Rent 31-50% AMI]]*0.5+MMTSPS_All_Data[[#This Row],[% Units with Rent 51-60% AMI]]*0.6+MMTSPS_All_Data[[#This Row],[% Units with Rent &gt; 60% AMI]]*0.8)</f>
        <v>0.5</v>
      </c>
      <c r="AC182" s="14">
        <v>0</v>
      </c>
      <c r="AD182" s="14">
        <v>0</v>
      </c>
      <c r="AE182" s="14">
        <v>0</v>
      </c>
      <c r="AF182" s="14">
        <v>0</v>
      </c>
      <c r="AG182" s="14">
        <v>0</v>
      </c>
      <c r="AH182" s="14">
        <v>0</v>
      </c>
      <c r="AI182" s="14">
        <v>0</v>
      </c>
      <c r="AJ182" s="25">
        <f>SUM(MMTSPS_All_Data[[#This Row],[ADF %]:[Dev Disabled %]])</f>
        <v>0</v>
      </c>
      <c r="AK182" s="25">
        <f>SUM(MMTSPS_All_Data[[#This Row],[Family %]:[Dev Disabled %]])</f>
        <v>0</v>
      </c>
      <c r="AL182" s="4">
        <v>5522.8461538461543</v>
      </c>
      <c r="AM182" s="42">
        <v>0.96722357746638676</v>
      </c>
      <c r="AN182" s="12">
        <v>840</v>
      </c>
      <c r="AO182" s="12">
        <v>257.07692307692309</v>
      </c>
      <c r="AP182" s="12">
        <v>994.76923076923072</v>
      </c>
      <c r="AQ182" s="12">
        <v>2299.1538461538462</v>
      </c>
      <c r="AR182" s="12">
        <v>92</v>
      </c>
      <c r="AS182" s="12">
        <v>754</v>
      </c>
      <c r="AT182" s="12">
        <v>5237</v>
      </c>
      <c r="AU182" s="44">
        <v>0.94824296279788844</v>
      </c>
      <c r="AV182" s="4">
        <v>285.84615384615387</v>
      </c>
      <c r="AW182" s="6">
        <v>0</v>
      </c>
      <c r="AX182" s="12" t="s">
        <v>11</v>
      </c>
      <c r="AY182" s="4">
        <v>285.84615384615387</v>
      </c>
      <c r="AZ182" s="14" t="s">
        <v>11</v>
      </c>
      <c r="BA182" s="12" t="s">
        <v>11</v>
      </c>
    </row>
    <row r="183" spans="1:53" x14ac:dyDescent="0.25">
      <c r="A183" s="46">
        <v>40</v>
      </c>
      <c r="B183" s="7" t="s">
        <v>15</v>
      </c>
      <c r="C183" s="7" t="s">
        <v>24</v>
      </c>
      <c r="D183" s="7" t="s">
        <v>48</v>
      </c>
      <c r="E183" s="3">
        <v>0</v>
      </c>
      <c r="F183" s="3">
        <v>0</v>
      </c>
      <c r="G183" s="3">
        <v>0</v>
      </c>
      <c r="H183" s="3">
        <v>0</v>
      </c>
      <c r="I183" s="3">
        <v>0</v>
      </c>
      <c r="J183" s="6">
        <v>10</v>
      </c>
      <c r="K183" s="9">
        <v>9</v>
      </c>
      <c r="L183" s="11">
        <v>4</v>
      </c>
      <c r="M183" s="12" t="s">
        <v>11</v>
      </c>
      <c r="N183" s="8">
        <v>0</v>
      </c>
      <c r="O183" s="8">
        <v>0</v>
      </c>
      <c r="P183" s="8">
        <v>20</v>
      </c>
      <c r="Q183" s="8">
        <v>20</v>
      </c>
      <c r="R183" s="8">
        <v>0</v>
      </c>
      <c r="S183" s="8">
        <v>0</v>
      </c>
      <c r="T183" s="25">
        <f>IFERROR((MMTSPS_All_Data[[#This Row],[SROs]]*0.5+MMTSPS_All_Data[[#This Row],[0 - Bedroom]]*0.75+MMTSPS_All_Data[[#This Row],[1 - Bedroom]]*1+MMTSPS_All_Data[[#This Row],[2 - Bedroom]]*2+MMTSPS_All_Data[[#This Row],[3 - Bedroom]]*3+MMTSPS_All_Data[[#This Row],[4 - Bedroom]]*4)/SUM(MMTSPS_All_Data[[#This Row],[SROs]:[4 - Bedroom]]),"err")</f>
        <v>1.5</v>
      </c>
      <c r="U183" s="9">
        <v>4</v>
      </c>
      <c r="V183" s="23">
        <f>IFERROR(MMTSPS_All_Data[[#This Row],[Total units with PBRA]]/MMTSPS_All_Data[[#This Row],[Total Units]],"Err")</f>
        <v>0.1</v>
      </c>
      <c r="W183" s="41">
        <v>0</v>
      </c>
      <c r="X183" s="14">
        <v>0.125</v>
      </c>
      <c r="Y183" s="14">
        <v>0</v>
      </c>
      <c r="Z183" s="14">
        <v>0.875</v>
      </c>
      <c r="AA183" s="25">
        <f>SUM(MMTSPS_All_Data[[#This Row],[% Units with Rent &lt; 30% AMI]:[% Units with Rent &gt; 60% AMI]])</f>
        <v>1</v>
      </c>
      <c r="AB183" s="25">
        <f>IF(MMTSPS_All_Data[[#This Row],[Rent Category Total % ]]="A","n/a",MMTSPS_All_Data[[#This Row],[% Units with Rent &lt; 30% AMI]]*0.3+MMTSPS_All_Data[[#This Row],[% Units with Rent 31-50% AMI]]*0.5+MMTSPS_All_Data[[#This Row],[% Units with Rent 51-60% AMI]]*0.6+MMTSPS_All_Data[[#This Row],[% Units with Rent &gt; 60% AMI]]*0.8)</f>
        <v>0.76250000000000007</v>
      </c>
      <c r="AC183" s="14">
        <v>0</v>
      </c>
      <c r="AD183" s="14">
        <v>0</v>
      </c>
      <c r="AE183" s="14">
        <v>0</v>
      </c>
      <c r="AF183" s="14">
        <v>0</v>
      </c>
      <c r="AG183" s="14">
        <v>0</v>
      </c>
      <c r="AH183" s="14">
        <v>0</v>
      </c>
      <c r="AI183" s="14">
        <v>0</v>
      </c>
      <c r="AJ183" s="25">
        <f>SUM(MMTSPS_All_Data[[#This Row],[ADF %]:[Dev Disabled %]])</f>
        <v>0</v>
      </c>
      <c r="AK183" s="25">
        <f>SUM(MMTSPS_All_Data[[#This Row],[Family %]:[Dev Disabled %]])</f>
        <v>0</v>
      </c>
      <c r="AL183" s="4">
        <v>8536.7250000000004</v>
      </c>
      <c r="AM183" s="42">
        <v>0.98697351280937906</v>
      </c>
      <c r="AN183" s="12">
        <v>1213.8499999999999</v>
      </c>
      <c r="AO183" s="12">
        <v>197.77500000000001</v>
      </c>
      <c r="AP183" s="12">
        <v>680.25</v>
      </c>
      <c r="AQ183" s="12">
        <v>1215.375</v>
      </c>
      <c r="AR183" s="12">
        <v>234.97499999999999</v>
      </c>
      <c r="AS183" s="12">
        <v>302.64999999999998</v>
      </c>
      <c r="AT183" s="12">
        <v>3844.875</v>
      </c>
      <c r="AU183" s="44">
        <v>0.45039227572634705</v>
      </c>
      <c r="AV183" s="4">
        <v>4691.8500000000004</v>
      </c>
      <c r="AW183" s="6">
        <v>1</v>
      </c>
      <c r="AX183" s="12">
        <v>72100</v>
      </c>
      <c r="AY183" s="4">
        <v>-93.974999999999994</v>
      </c>
      <c r="AZ183" s="14">
        <v>0.98036388710410427</v>
      </c>
      <c r="BA183" s="12">
        <v>72100</v>
      </c>
    </row>
    <row r="184" spans="1:53" x14ac:dyDescent="0.25">
      <c r="A184" s="46">
        <v>26</v>
      </c>
      <c r="B184" s="7" t="s">
        <v>15</v>
      </c>
      <c r="C184" s="7" t="s">
        <v>24</v>
      </c>
      <c r="D184" s="7" t="s">
        <v>48</v>
      </c>
      <c r="E184" s="3">
        <v>0</v>
      </c>
      <c r="F184" s="3">
        <v>0</v>
      </c>
      <c r="G184" s="3">
        <v>0</v>
      </c>
      <c r="H184" s="3">
        <v>0</v>
      </c>
      <c r="I184" s="3">
        <v>1</v>
      </c>
      <c r="J184" s="6">
        <v>102</v>
      </c>
      <c r="K184" s="9">
        <v>7</v>
      </c>
      <c r="L184" s="11">
        <v>26</v>
      </c>
      <c r="M184" s="12" t="s">
        <v>11</v>
      </c>
      <c r="N184" s="8">
        <v>0</v>
      </c>
      <c r="O184" s="8">
        <v>3</v>
      </c>
      <c r="P184" s="8">
        <v>23</v>
      </c>
      <c r="Q184" s="8">
        <v>0</v>
      </c>
      <c r="R184" s="8">
        <v>0</v>
      </c>
      <c r="S184" s="8">
        <v>0</v>
      </c>
      <c r="T184" s="25">
        <f>IFERROR((MMTSPS_All_Data[[#This Row],[SROs]]*0.5+MMTSPS_All_Data[[#This Row],[0 - Bedroom]]*0.75+MMTSPS_All_Data[[#This Row],[1 - Bedroom]]*1+MMTSPS_All_Data[[#This Row],[2 - Bedroom]]*2+MMTSPS_All_Data[[#This Row],[3 - Bedroom]]*3+MMTSPS_All_Data[[#This Row],[4 - Bedroom]]*4)/SUM(MMTSPS_All_Data[[#This Row],[SROs]:[4 - Bedroom]]),"err")</f>
        <v>0.97115384615384615</v>
      </c>
      <c r="U184" s="9">
        <v>23</v>
      </c>
      <c r="V184" s="23">
        <f>IFERROR(MMTSPS_All_Data[[#This Row],[Total units with PBRA]]/MMTSPS_All_Data[[#This Row],[Total Units]],"Err")</f>
        <v>0.88461538461538458</v>
      </c>
      <c r="W184" s="41">
        <v>0</v>
      </c>
      <c r="X184" s="14">
        <v>1</v>
      </c>
      <c r="Y184" s="14">
        <v>0</v>
      </c>
      <c r="Z184" s="14">
        <v>0</v>
      </c>
      <c r="AA184" s="25">
        <f>SUM(MMTSPS_All_Data[[#This Row],[% Units with Rent &lt; 30% AMI]:[% Units with Rent &gt; 60% AMI]])</f>
        <v>1</v>
      </c>
      <c r="AB184" s="25">
        <f>IF(MMTSPS_All_Data[[#This Row],[Rent Category Total % ]]="A","n/a",MMTSPS_All_Data[[#This Row],[% Units with Rent &lt; 30% AMI]]*0.3+MMTSPS_All_Data[[#This Row],[% Units with Rent 31-50% AMI]]*0.5+MMTSPS_All_Data[[#This Row],[% Units with Rent 51-60% AMI]]*0.6+MMTSPS_All_Data[[#This Row],[% Units with Rent &gt; 60% AMI]]*0.8)</f>
        <v>0.5</v>
      </c>
      <c r="AC184" s="14">
        <v>0</v>
      </c>
      <c r="AD184" s="14">
        <v>0</v>
      </c>
      <c r="AE184" s="14">
        <v>0</v>
      </c>
      <c r="AF184" s="14">
        <v>0</v>
      </c>
      <c r="AG184" s="14">
        <v>0</v>
      </c>
      <c r="AH184" s="14">
        <v>0</v>
      </c>
      <c r="AI184" s="14">
        <v>0</v>
      </c>
      <c r="AJ184" s="25">
        <f>SUM(MMTSPS_All_Data[[#This Row],[ADF %]:[Dev Disabled %]])</f>
        <v>0</v>
      </c>
      <c r="AK184" s="25">
        <f>SUM(MMTSPS_All_Data[[#This Row],[Family %]:[Dev Disabled %]])</f>
        <v>0</v>
      </c>
      <c r="AL184" s="4">
        <v>7567.0384615384619</v>
      </c>
      <c r="AM184" s="42">
        <v>0.95660011949646662</v>
      </c>
      <c r="AN184" s="12">
        <v>1206.3461538461538</v>
      </c>
      <c r="AO184" s="12">
        <v>525.57692307692309</v>
      </c>
      <c r="AP184" s="12">
        <v>1207.8461538461538</v>
      </c>
      <c r="AQ184" s="12">
        <v>1696.3846153846155</v>
      </c>
      <c r="AR184" s="12">
        <v>91.307692307692307</v>
      </c>
      <c r="AS184" s="12">
        <v>302.23076923076923</v>
      </c>
      <c r="AT184" s="12">
        <v>5029.6923076923076</v>
      </c>
      <c r="AU184" s="44">
        <v>0.66468438521319695</v>
      </c>
      <c r="AV184" s="4">
        <v>2537.3461538461538</v>
      </c>
      <c r="AW184" s="6">
        <v>1</v>
      </c>
      <c r="AX184" s="12">
        <v>21916.307692307691</v>
      </c>
      <c r="AY184" s="4">
        <v>827.80769230769226</v>
      </c>
      <c r="AZ184" s="14">
        <v>1.4842287616990641</v>
      </c>
      <c r="BA184" s="12">
        <v>21916.307692307691</v>
      </c>
    </row>
    <row r="185" spans="1:53" x14ac:dyDescent="0.25">
      <c r="A185" s="46">
        <v>30</v>
      </c>
      <c r="B185" s="7" t="s">
        <v>17</v>
      </c>
      <c r="C185" s="7" t="s">
        <v>24</v>
      </c>
      <c r="D185" s="7" t="s">
        <v>48</v>
      </c>
      <c r="E185" s="3">
        <v>0</v>
      </c>
      <c r="F185" s="3">
        <v>0</v>
      </c>
      <c r="G185" s="3">
        <v>0</v>
      </c>
      <c r="H185" s="3">
        <v>1</v>
      </c>
      <c r="I185" s="3">
        <v>0</v>
      </c>
      <c r="J185" s="6">
        <v>39</v>
      </c>
      <c r="K185" s="9">
        <v>15</v>
      </c>
      <c r="L185" s="11">
        <v>3.75</v>
      </c>
      <c r="M185" s="12" t="s">
        <v>11</v>
      </c>
      <c r="N185" s="8">
        <v>0</v>
      </c>
      <c r="O185" s="8">
        <v>4</v>
      </c>
      <c r="P185" s="8">
        <v>10</v>
      </c>
      <c r="Q185" s="8">
        <v>8</v>
      </c>
      <c r="R185" s="8">
        <v>8</v>
      </c>
      <c r="S185" s="8">
        <v>0</v>
      </c>
      <c r="T185" s="25">
        <f>IFERROR((MMTSPS_All_Data[[#This Row],[SROs]]*0.5+MMTSPS_All_Data[[#This Row],[0 - Bedroom]]*0.75+MMTSPS_All_Data[[#This Row],[1 - Bedroom]]*1+MMTSPS_All_Data[[#This Row],[2 - Bedroom]]*2+MMTSPS_All_Data[[#This Row],[3 - Bedroom]]*3+MMTSPS_All_Data[[#This Row],[4 - Bedroom]]*4)/SUM(MMTSPS_All_Data[[#This Row],[SROs]:[4 - Bedroom]]),"err")</f>
        <v>1.7666666666666666</v>
      </c>
      <c r="U185" s="9">
        <v>0</v>
      </c>
      <c r="V185" s="23">
        <f>IFERROR(MMTSPS_All_Data[[#This Row],[Total units with PBRA]]/MMTSPS_All_Data[[#This Row],[Total Units]],"Err")</f>
        <v>0</v>
      </c>
      <c r="W185" s="41">
        <v>0</v>
      </c>
      <c r="X185" s="14">
        <v>0.96666666666666667</v>
      </c>
      <c r="Y185" s="14">
        <v>0</v>
      </c>
      <c r="Z185" s="14">
        <v>0</v>
      </c>
      <c r="AA185" s="25">
        <f>SUM(MMTSPS_All_Data[[#This Row],[% Units with Rent &lt; 30% AMI]:[% Units with Rent &gt; 60% AMI]])</f>
        <v>0.96666666666666667</v>
      </c>
      <c r="AB185" s="25">
        <f>IF(MMTSPS_All_Data[[#This Row],[Rent Category Total % ]]="A","n/a",MMTSPS_All_Data[[#This Row],[% Units with Rent &lt; 30% AMI]]*0.3+MMTSPS_All_Data[[#This Row],[% Units with Rent 31-50% AMI]]*0.5+MMTSPS_All_Data[[#This Row],[% Units with Rent 51-60% AMI]]*0.6+MMTSPS_All_Data[[#This Row],[% Units with Rent &gt; 60% AMI]]*0.8)</f>
        <v>0.48333333333333334</v>
      </c>
      <c r="AC185" s="14">
        <v>0</v>
      </c>
      <c r="AD185" s="14">
        <v>0</v>
      </c>
      <c r="AE185" s="14">
        <v>0</v>
      </c>
      <c r="AF185" s="14">
        <v>0</v>
      </c>
      <c r="AG185" s="14">
        <v>0</v>
      </c>
      <c r="AH185" s="14">
        <v>0</v>
      </c>
      <c r="AI185" s="14">
        <v>0</v>
      </c>
      <c r="AJ185" s="25">
        <f>SUM(MMTSPS_All_Data[[#This Row],[ADF %]:[Dev Disabled %]])</f>
        <v>0</v>
      </c>
      <c r="AK185" s="25">
        <f>SUM(MMTSPS_All_Data[[#This Row],[Family %]:[Dev Disabled %]])</f>
        <v>0</v>
      </c>
      <c r="AL185" s="4">
        <v>5838.2666666666664</v>
      </c>
      <c r="AM185" s="42">
        <v>0.94103059656312582</v>
      </c>
      <c r="AN185" s="12">
        <v>1523.8333333333333</v>
      </c>
      <c r="AO185" s="12">
        <v>559.66666666666663</v>
      </c>
      <c r="AP185" s="12">
        <v>1312.9333333333334</v>
      </c>
      <c r="AQ185" s="12">
        <v>1327.8</v>
      </c>
      <c r="AR185" s="12">
        <v>76.900000000000006</v>
      </c>
      <c r="AS185" s="12">
        <v>229.43333333333334</v>
      </c>
      <c r="AT185" s="12">
        <v>5030.5666666666666</v>
      </c>
      <c r="AU185" s="44">
        <v>0.86165414392399575</v>
      </c>
      <c r="AV185" s="4">
        <v>807.7</v>
      </c>
      <c r="AW185" s="6">
        <v>1</v>
      </c>
      <c r="AX185" s="12">
        <v>1602.8333333333333</v>
      </c>
      <c r="AY185" s="4">
        <v>707.26666666666665</v>
      </c>
      <c r="AZ185" s="14">
        <v>8.0421506803849976</v>
      </c>
      <c r="BA185" s="12">
        <v>1602.8333333333333</v>
      </c>
    </row>
    <row r="186" spans="1:53" x14ac:dyDescent="0.25">
      <c r="A186" s="46">
        <v>42</v>
      </c>
      <c r="B186" s="7" t="s">
        <v>15</v>
      </c>
      <c r="C186" s="7" t="s">
        <v>24</v>
      </c>
      <c r="D186" s="7" t="s">
        <v>48</v>
      </c>
      <c r="E186" s="3">
        <v>0</v>
      </c>
      <c r="F186" s="3">
        <v>1</v>
      </c>
      <c r="G186" s="3">
        <v>0</v>
      </c>
      <c r="H186" s="3">
        <v>0</v>
      </c>
      <c r="I186" s="3">
        <v>0</v>
      </c>
      <c r="J186" s="6">
        <v>13</v>
      </c>
      <c r="K186" s="9">
        <v>12</v>
      </c>
      <c r="L186" s="11">
        <v>7</v>
      </c>
      <c r="M186" s="12" t="s">
        <v>11</v>
      </c>
      <c r="N186" s="8">
        <v>0</v>
      </c>
      <c r="O186" s="8">
        <v>0</v>
      </c>
      <c r="P186" s="8">
        <v>14</v>
      </c>
      <c r="Q186" s="8">
        <v>22</v>
      </c>
      <c r="R186" s="8">
        <v>6</v>
      </c>
      <c r="S186" s="8">
        <v>0</v>
      </c>
      <c r="T186" s="25">
        <f>IFERROR((MMTSPS_All_Data[[#This Row],[SROs]]*0.5+MMTSPS_All_Data[[#This Row],[0 - Bedroom]]*0.75+MMTSPS_All_Data[[#This Row],[1 - Bedroom]]*1+MMTSPS_All_Data[[#This Row],[2 - Bedroom]]*2+MMTSPS_All_Data[[#This Row],[3 - Bedroom]]*3+MMTSPS_All_Data[[#This Row],[4 - Bedroom]]*4)/SUM(MMTSPS_All_Data[[#This Row],[SROs]:[4 - Bedroom]]),"err")</f>
        <v>1.8095238095238095</v>
      </c>
      <c r="U186" s="9">
        <v>0</v>
      </c>
      <c r="V186" s="23">
        <f>IFERROR(MMTSPS_All_Data[[#This Row],[Total units with PBRA]]/MMTSPS_All_Data[[#This Row],[Total Units]],"Err")</f>
        <v>0</v>
      </c>
      <c r="W186" s="41">
        <v>0</v>
      </c>
      <c r="X186" s="14">
        <v>1</v>
      </c>
      <c r="Y186" s="14">
        <v>0</v>
      </c>
      <c r="Z186" s="14">
        <v>0</v>
      </c>
      <c r="AA186" s="25">
        <f>SUM(MMTSPS_All_Data[[#This Row],[% Units with Rent &lt; 30% AMI]:[% Units with Rent &gt; 60% AMI]])</f>
        <v>1</v>
      </c>
      <c r="AB186" s="25">
        <f>IF(MMTSPS_All_Data[[#This Row],[Rent Category Total % ]]="A","n/a",MMTSPS_All_Data[[#This Row],[% Units with Rent &lt; 30% AMI]]*0.3+MMTSPS_All_Data[[#This Row],[% Units with Rent 31-50% AMI]]*0.5+MMTSPS_All_Data[[#This Row],[% Units with Rent 51-60% AMI]]*0.6+MMTSPS_All_Data[[#This Row],[% Units with Rent &gt; 60% AMI]]*0.8)</f>
        <v>0.5</v>
      </c>
      <c r="AC186" s="14">
        <v>0</v>
      </c>
      <c r="AD186" s="14">
        <v>0</v>
      </c>
      <c r="AE186" s="14">
        <v>0</v>
      </c>
      <c r="AF186" s="14">
        <v>0</v>
      </c>
      <c r="AG186" s="14">
        <v>0</v>
      </c>
      <c r="AH186" s="14">
        <v>0</v>
      </c>
      <c r="AI186" s="14">
        <v>0</v>
      </c>
      <c r="AJ186" s="25">
        <f>SUM(MMTSPS_All_Data[[#This Row],[ADF %]:[Dev Disabled %]])</f>
        <v>0</v>
      </c>
      <c r="AK186" s="25">
        <f>SUM(MMTSPS_All_Data[[#This Row],[Family %]:[Dev Disabled %]])</f>
        <v>0</v>
      </c>
      <c r="AL186" s="4">
        <v>6229.4285714285716</v>
      </c>
      <c r="AM186" s="42">
        <v>0.95929105070735976</v>
      </c>
      <c r="AN186" s="12">
        <v>883.54761904761904</v>
      </c>
      <c r="AO186" s="12">
        <v>546.80952380952385</v>
      </c>
      <c r="AP186" s="12">
        <v>813.59523809523807</v>
      </c>
      <c r="AQ186" s="12">
        <v>1777.7142857142858</v>
      </c>
      <c r="AR186" s="12">
        <v>111.42857142857143</v>
      </c>
      <c r="AS186" s="12">
        <v>0</v>
      </c>
      <c r="AT186" s="12">
        <v>4133.0952380952385</v>
      </c>
      <c r="AU186" s="44">
        <v>0.66347903193750091</v>
      </c>
      <c r="AV186" s="4">
        <v>2096.3333333333335</v>
      </c>
      <c r="AW186" s="6">
        <v>1</v>
      </c>
      <c r="AX186" s="12">
        <v>15924.690476190477</v>
      </c>
      <c r="AY186" s="4">
        <v>1036.5</v>
      </c>
      <c r="AZ186" s="14">
        <v>1.9779839597420978</v>
      </c>
      <c r="BA186" s="12">
        <v>29948.5</v>
      </c>
    </row>
    <row r="187" spans="1:53" x14ac:dyDescent="0.25">
      <c r="A187" s="46">
        <v>40</v>
      </c>
      <c r="B187" s="7" t="s">
        <v>15</v>
      </c>
      <c r="C187" s="7" t="s">
        <v>24</v>
      </c>
      <c r="D187" s="7" t="s">
        <v>48</v>
      </c>
      <c r="E187" s="3">
        <v>0</v>
      </c>
      <c r="F187" s="3">
        <v>0</v>
      </c>
      <c r="G187" s="3">
        <v>1</v>
      </c>
      <c r="H187" s="3">
        <v>0</v>
      </c>
      <c r="I187" s="3">
        <v>0</v>
      </c>
      <c r="J187" s="6">
        <v>12</v>
      </c>
      <c r="K187" s="9">
        <v>11</v>
      </c>
      <c r="L187" s="11">
        <v>6.666666666666667</v>
      </c>
      <c r="M187" s="12" t="s">
        <v>11</v>
      </c>
      <c r="N187" s="8">
        <v>0</v>
      </c>
      <c r="O187" s="8">
        <v>0</v>
      </c>
      <c r="P187" s="8">
        <v>0</v>
      </c>
      <c r="Q187" s="8">
        <v>20</v>
      </c>
      <c r="R187" s="8">
        <v>16</v>
      </c>
      <c r="S187" s="8">
        <v>4</v>
      </c>
      <c r="T187" s="25">
        <f>IFERROR((MMTSPS_All_Data[[#This Row],[SROs]]*0.5+MMTSPS_All_Data[[#This Row],[0 - Bedroom]]*0.75+MMTSPS_All_Data[[#This Row],[1 - Bedroom]]*1+MMTSPS_All_Data[[#This Row],[2 - Bedroom]]*2+MMTSPS_All_Data[[#This Row],[3 - Bedroom]]*3+MMTSPS_All_Data[[#This Row],[4 - Bedroom]]*4)/SUM(MMTSPS_All_Data[[#This Row],[SROs]:[4 - Bedroom]]),"err")</f>
        <v>2.6</v>
      </c>
      <c r="U187" s="9">
        <v>36</v>
      </c>
      <c r="V187" s="23">
        <f>IFERROR(MMTSPS_All_Data[[#This Row],[Total units with PBRA]]/MMTSPS_All_Data[[#This Row],[Total Units]],"Err")</f>
        <v>0.9</v>
      </c>
      <c r="W187" s="41">
        <v>0</v>
      </c>
      <c r="X187" s="14">
        <v>0.97499999999999998</v>
      </c>
      <c r="Y187" s="14">
        <v>0</v>
      </c>
      <c r="Z187" s="14">
        <v>0</v>
      </c>
      <c r="AA187" s="25">
        <f>SUM(MMTSPS_All_Data[[#This Row],[% Units with Rent &lt; 30% AMI]:[% Units with Rent &gt; 60% AMI]])</f>
        <v>0.97499999999999998</v>
      </c>
      <c r="AB187" s="25">
        <f>IF(MMTSPS_All_Data[[#This Row],[Rent Category Total % ]]="A","n/a",MMTSPS_All_Data[[#This Row],[% Units with Rent &lt; 30% AMI]]*0.3+MMTSPS_All_Data[[#This Row],[% Units with Rent 31-50% AMI]]*0.5+MMTSPS_All_Data[[#This Row],[% Units with Rent 51-60% AMI]]*0.6+MMTSPS_All_Data[[#This Row],[% Units with Rent &gt; 60% AMI]]*0.8)</f>
        <v>0.48749999999999999</v>
      </c>
      <c r="AC187" s="14">
        <v>0</v>
      </c>
      <c r="AD187" s="14">
        <v>0</v>
      </c>
      <c r="AE187" s="14">
        <v>0.97499999999999998</v>
      </c>
      <c r="AF187" s="14">
        <v>0</v>
      </c>
      <c r="AG187" s="14">
        <v>0</v>
      </c>
      <c r="AH187" s="14">
        <v>0</v>
      </c>
      <c r="AI187" s="14">
        <v>0</v>
      </c>
      <c r="AJ187" s="25">
        <f>SUM(MMTSPS_All_Data[[#This Row],[ADF %]:[Dev Disabled %]])</f>
        <v>0</v>
      </c>
      <c r="AK187" s="25">
        <f>SUM(MMTSPS_All_Data[[#This Row],[Family %]:[Dev Disabled %]])</f>
        <v>0.97499999999999998</v>
      </c>
      <c r="AL187" s="4">
        <v>6608.05</v>
      </c>
      <c r="AM187" s="42">
        <v>0.98918785808005605</v>
      </c>
      <c r="AN187" s="12">
        <v>1475.925</v>
      </c>
      <c r="AO187" s="12">
        <v>154.69999999999999</v>
      </c>
      <c r="AP187" s="12">
        <v>876.92499999999995</v>
      </c>
      <c r="AQ187" s="12">
        <v>1530.55</v>
      </c>
      <c r="AR187" s="12">
        <v>92.05</v>
      </c>
      <c r="AS187" s="12">
        <v>750</v>
      </c>
      <c r="AT187" s="12">
        <v>4880.1499999999996</v>
      </c>
      <c r="AU187" s="44">
        <v>0.7385159010600707</v>
      </c>
      <c r="AV187" s="4">
        <v>1727.9</v>
      </c>
      <c r="AW187" s="6">
        <v>1</v>
      </c>
      <c r="AX187" s="12">
        <v>29456.7</v>
      </c>
      <c r="AY187" s="4">
        <v>161</v>
      </c>
      <c r="AZ187" s="14">
        <v>1.1027506541578913</v>
      </c>
      <c r="BA187" s="12">
        <v>29456.7</v>
      </c>
    </row>
    <row r="188" spans="1:53" x14ac:dyDescent="0.25">
      <c r="A188" s="46">
        <v>82</v>
      </c>
      <c r="B188" s="7" t="s">
        <v>15</v>
      </c>
      <c r="C188" s="7" t="s">
        <v>24</v>
      </c>
      <c r="D188" s="7" t="s">
        <v>48</v>
      </c>
      <c r="E188" s="3">
        <v>0</v>
      </c>
      <c r="F188" s="3">
        <v>1</v>
      </c>
      <c r="G188" s="3">
        <v>0</v>
      </c>
      <c r="H188" s="3">
        <v>0</v>
      </c>
      <c r="I188" s="3">
        <v>0</v>
      </c>
      <c r="J188" s="6">
        <v>10</v>
      </c>
      <c r="K188" s="9">
        <v>9</v>
      </c>
      <c r="L188" s="11">
        <v>6.833333333333333</v>
      </c>
      <c r="M188" s="12" t="s">
        <v>11</v>
      </c>
      <c r="N188" s="8">
        <v>0</v>
      </c>
      <c r="O188" s="8">
        <v>0</v>
      </c>
      <c r="P188" s="8">
        <v>22</v>
      </c>
      <c r="Q188" s="8">
        <v>48</v>
      </c>
      <c r="R188" s="8">
        <v>12</v>
      </c>
      <c r="S188" s="8">
        <v>0</v>
      </c>
      <c r="T188" s="25">
        <f>IFERROR((MMTSPS_All_Data[[#This Row],[SROs]]*0.5+MMTSPS_All_Data[[#This Row],[0 - Bedroom]]*0.75+MMTSPS_All_Data[[#This Row],[1 - Bedroom]]*1+MMTSPS_All_Data[[#This Row],[2 - Bedroom]]*2+MMTSPS_All_Data[[#This Row],[3 - Bedroom]]*3+MMTSPS_All_Data[[#This Row],[4 - Bedroom]]*4)/SUM(MMTSPS_All_Data[[#This Row],[SROs]:[4 - Bedroom]]),"err")</f>
        <v>1.8780487804878048</v>
      </c>
      <c r="U188" s="9">
        <v>15</v>
      </c>
      <c r="V188" s="23">
        <f>IFERROR(MMTSPS_All_Data[[#This Row],[Total units with PBRA]]/MMTSPS_All_Data[[#This Row],[Total Units]],"Err")</f>
        <v>0.18292682926829268</v>
      </c>
      <c r="W188" s="41">
        <v>0</v>
      </c>
      <c r="X188" s="14">
        <v>0.98780487804878048</v>
      </c>
      <c r="Y188" s="14">
        <v>0</v>
      </c>
      <c r="Z188" s="14">
        <v>0</v>
      </c>
      <c r="AA188" s="25">
        <f>SUM(MMTSPS_All_Data[[#This Row],[% Units with Rent &lt; 30% AMI]:[% Units with Rent &gt; 60% AMI]])</f>
        <v>0.98780487804878048</v>
      </c>
      <c r="AB188" s="25">
        <f>IF(MMTSPS_All_Data[[#This Row],[Rent Category Total % ]]="A","n/a",MMTSPS_All_Data[[#This Row],[% Units with Rent &lt; 30% AMI]]*0.3+MMTSPS_All_Data[[#This Row],[% Units with Rent 31-50% AMI]]*0.5+MMTSPS_All_Data[[#This Row],[% Units with Rent 51-60% AMI]]*0.6+MMTSPS_All_Data[[#This Row],[% Units with Rent &gt; 60% AMI]]*0.8)</f>
        <v>0.49390243902439024</v>
      </c>
      <c r="AC188" s="14">
        <v>0</v>
      </c>
      <c r="AD188" s="14">
        <v>0</v>
      </c>
      <c r="AE188" s="14">
        <v>0</v>
      </c>
      <c r="AF188" s="14">
        <v>0</v>
      </c>
      <c r="AG188" s="14">
        <v>0</v>
      </c>
      <c r="AH188" s="14">
        <v>0</v>
      </c>
      <c r="AI188" s="14">
        <v>0</v>
      </c>
      <c r="AJ188" s="25">
        <f>SUM(MMTSPS_All_Data[[#This Row],[ADF %]:[Dev Disabled %]])</f>
        <v>0</v>
      </c>
      <c r="AK188" s="25">
        <f>SUM(MMTSPS_All_Data[[#This Row],[Family %]:[Dev Disabled %]])</f>
        <v>0</v>
      </c>
      <c r="AL188" s="4">
        <v>7121.2195121951218</v>
      </c>
      <c r="AM188" s="42">
        <v>0.98005955508845677</v>
      </c>
      <c r="AN188" s="12">
        <v>915.08536585365857</v>
      </c>
      <c r="AO188" s="12">
        <v>471</v>
      </c>
      <c r="AP188" s="12">
        <v>629.5</v>
      </c>
      <c r="AQ188" s="12">
        <v>1592.4146341463415</v>
      </c>
      <c r="AR188" s="12">
        <v>134.89024390243901</v>
      </c>
      <c r="AS188" s="12">
        <v>371.91463414634148</v>
      </c>
      <c r="AT188" s="12">
        <v>4114.8048780487807</v>
      </c>
      <c r="AU188" s="44">
        <v>0.57782306401342609</v>
      </c>
      <c r="AV188" s="4">
        <v>3006.4146341463415</v>
      </c>
      <c r="AW188" s="6">
        <v>1</v>
      </c>
      <c r="AX188" s="12">
        <v>39761.780487804877</v>
      </c>
      <c r="AY188" s="4">
        <v>344.6219512195122</v>
      </c>
      <c r="AZ188" s="14">
        <v>1.1294698694717937</v>
      </c>
      <c r="BA188" s="12">
        <v>50165.414634146342</v>
      </c>
    </row>
    <row r="189" spans="1:53" x14ac:dyDescent="0.25">
      <c r="A189" s="46">
        <v>64</v>
      </c>
      <c r="B189" s="7" t="s">
        <v>15</v>
      </c>
      <c r="C189" s="7" t="s">
        <v>24</v>
      </c>
      <c r="D189" s="7" t="s">
        <v>48</v>
      </c>
      <c r="E189" s="3">
        <v>0</v>
      </c>
      <c r="F189" s="3">
        <v>0</v>
      </c>
      <c r="G189" s="3">
        <v>1</v>
      </c>
      <c r="H189" s="3">
        <v>0</v>
      </c>
      <c r="I189" s="3">
        <v>0</v>
      </c>
      <c r="J189" s="6">
        <v>38</v>
      </c>
      <c r="K189" s="9">
        <v>37</v>
      </c>
      <c r="L189" s="11">
        <v>3.2</v>
      </c>
      <c r="M189" s="12" t="s">
        <v>11</v>
      </c>
      <c r="N189" s="8">
        <v>0</v>
      </c>
      <c r="O189" s="8">
        <v>0</v>
      </c>
      <c r="P189" s="8">
        <v>18</v>
      </c>
      <c r="Q189" s="8">
        <v>46</v>
      </c>
      <c r="R189" s="8">
        <v>0</v>
      </c>
      <c r="S189" s="8">
        <v>0</v>
      </c>
      <c r="T189" s="25">
        <f>IFERROR((MMTSPS_All_Data[[#This Row],[SROs]]*0.5+MMTSPS_All_Data[[#This Row],[0 - Bedroom]]*0.75+MMTSPS_All_Data[[#This Row],[1 - Bedroom]]*1+MMTSPS_All_Data[[#This Row],[2 - Bedroom]]*2+MMTSPS_All_Data[[#This Row],[3 - Bedroom]]*3+MMTSPS_All_Data[[#This Row],[4 - Bedroom]]*4)/SUM(MMTSPS_All_Data[[#This Row],[SROs]:[4 - Bedroom]]),"err")</f>
        <v>1.71875</v>
      </c>
      <c r="U189" s="9">
        <v>53</v>
      </c>
      <c r="V189" s="23">
        <f>IFERROR(MMTSPS_All_Data[[#This Row],[Total units with PBRA]]/MMTSPS_All_Data[[#This Row],[Total Units]],"Err")</f>
        <v>0.828125</v>
      </c>
      <c r="W189" s="41">
        <v>0</v>
      </c>
      <c r="X189" s="14">
        <v>0</v>
      </c>
      <c r="Y189" s="14">
        <v>0</v>
      </c>
      <c r="Z189" s="14">
        <v>0.984375</v>
      </c>
      <c r="AA189" s="25">
        <f>SUM(MMTSPS_All_Data[[#This Row],[% Units with Rent &lt; 30% AMI]:[% Units with Rent &gt; 60% AMI]])</f>
        <v>0.984375</v>
      </c>
      <c r="AB189" s="25">
        <f>IF(MMTSPS_All_Data[[#This Row],[Rent Category Total % ]]="A","n/a",MMTSPS_All_Data[[#This Row],[% Units with Rent &lt; 30% AMI]]*0.3+MMTSPS_All_Data[[#This Row],[% Units with Rent 31-50% AMI]]*0.5+MMTSPS_All_Data[[#This Row],[% Units with Rent 51-60% AMI]]*0.6+MMTSPS_All_Data[[#This Row],[% Units with Rent &gt; 60% AMI]]*0.8)</f>
        <v>0.78750000000000009</v>
      </c>
      <c r="AC189" s="14">
        <v>0</v>
      </c>
      <c r="AD189" s="14">
        <v>0.984375</v>
      </c>
      <c r="AE189" s="14">
        <v>0</v>
      </c>
      <c r="AF189" s="14">
        <v>0</v>
      </c>
      <c r="AG189" s="14">
        <v>0</v>
      </c>
      <c r="AH189" s="14">
        <v>0</v>
      </c>
      <c r="AI189" s="14">
        <v>0</v>
      </c>
      <c r="AJ189" s="25">
        <f>SUM(MMTSPS_All_Data[[#This Row],[ADF %]:[Dev Disabled %]])</f>
        <v>0</v>
      </c>
      <c r="AK189" s="25">
        <f>SUM(MMTSPS_All_Data[[#This Row],[Family %]:[Dev Disabled %]])</f>
        <v>0.984375</v>
      </c>
      <c r="AL189" s="4">
        <v>6808.34375</v>
      </c>
      <c r="AM189" s="42">
        <v>0.98112025521290858</v>
      </c>
      <c r="AN189" s="12">
        <v>1168.8125</v>
      </c>
      <c r="AO189" s="12">
        <v>161.734375</v>
      </c>
      <c r="AP189" s="12">
        <v>971.84375</v>
      </c>
      <c r="AQ189" s="12">
        <v>1228.875</v>
      </c>
      <c r="AR189" s="12">
        <v>86.171875</v>
      </c>
      <c r="AS189" s="12">
        <v>1003.1875</v>
      </c>
      <c r="AT189" s="12">
        <v>4620.625</v>
      </c>
      <c r="AU189" s="44">
        <v>0.67867093226601549</v>
      </c>
      <c r="AV189" s="4">
        <v>2187.71875</v>
      </c>
      <c r="AW189" s="6">
        <v>1</v>
      </c>
      <c r="AX189" s="12">
        <v>23183.15625</v>
      </c>
      <c r="AY189" s="4">
        <v>221.078125</v>
      </c>
      <c r="AZ189" s="14">
        <v>1.1124140944662932</v>
      </c>
      <c r="BA189" s="12">
        <v>23183.15625</v>
      </c>
    </row>
    <row r="190" spans="1:53" x14ac:dyDescent="0.25">
      <c r="A190" s="46">
        <v>12</v>
      </c>
      <c r="B190" s="7" t="s">
        <v>15</v>
      </c>
      <c r="C190" s="7" t="s">
        <v>24</v>
      </c>
      <c r="D190" s="7" t="s">
        <v>48</v>
      </c>
      <c r="E190" s="3">
        <v>0</v>
      </c>
      <c r="F190" s="3">
        <v>0</v>
      </c>
      <c r="G190" s="3">
        <v>0</v>
      </c>
      <c r="H190" s="3">
        <v>0</v>
      </c>
      <c r="I190" s="3">
        <v>1</v>
      </c>
      <c r="J190" s="6">
        <v>10</v>
      </c>
      <c r="K190" s="9">
        <v>9</v>
      </c>
      <c r="L190" s="11">
        <v>6</v>
      </c>
      <c r="M190" s="12" t="s">
        <v>11</v>
      </c>
      <c r="N190" s="8">
        <v>0</v>
      </c>
      <c r="O190" s="8">
        <v>0</v>
      </c>
      <c r="P190" s="8">
        <v>6</v>
      </c>
      <c r="Q190" s="8">
        <v>6</v>
      </c>
      <c r="R190" s="8">
        <v>0</v>
      </c>
      <c r="S190" s="8">
        <v>0</v>
      </c>
      <c r="T190" s="25">
        <f>IFERROR((MMTSPS_All_Data[[#This Row],[SROs]]*0.5+MMTSPS_All_Data[[#This Row],[0 - Bedroom]]*0.75+MMTSPS_All_Data[[#This Row],[1 - Bedroom]]*1+MMTSPS_All_Data[[#This Row],[2 - Bedroom]]*2+MMTSPS_All_Data[[#This Row],[3 - Bedroom]]*3+MMTSPS_All_Data[[#This Row],[4 - Bedroom]]*4)/SUM(MMTSPS_All_Data[[#This Row],[SROs]:[4 - Bedroom]]),"err")</f>
        <v>1.5</v>
      </c>
      <c r="U190" s="9">
        <v>2</v>
      </c>
      <c r="V190" s="23">
        <f>IFERROR(MMTSPS_All_Data[[#This Row],[Total units with PBRA]]/MMTSPS_All_Data[[#This Row],[Total Units]],"Err")</f>
        <v>0.16666666666666666</v>
      </c>
      <c r="W190" s="41">
        <v>0</v>
      </c>
      <c r="X190" s="14">
        <v>1</v>
      </c>
      <c r="Y190" s="14">
        <v>0</v>
      </c>
      <c r="Z190" s="14">
        <v>0</v>
      </c>
      <c r="AA190" s="25">
        <f>SUM(MMTSPS_All_Data[[#This Row],[% Units with Rent &lt; 30% AMI]:[% Units with Rent &gt; 60% AMI]])</f>
        <v>1</v>
      </c>
      <c r="AB190" s="25">
        <f>IF(MMTSPS_All_Data[[#This Row],[Rent Category Total % ]]="A","n/a",MMTSPS_All_Data[[#This Row],[% Units with Rent &lt; 30% AMI]]*0.3+MMTSPS_All_Data[[#This Row],[% Units with Rent 31-50% AMI]]*0.5+MMTSPS_All_Data[[#This Row],[% Units with Rent 51-60% AMI]]*0.6+MMTSPS_All_Data[[#This Row],[% Units with Rent &gt; 60% AMI]]*0.8)</f>
        <v>0.5</v>
      </c>
      <c r="AC190" s="14">
        <v>0</v>
      </c>
      <c r="AD190" s="14">
        <v>0</v>
      </c>
      <c r="AE190" s="14">
        <v>0</v>
      </c>
      <c r="AF190" s="14">
        <v>0</v>
      </c>
      <c r="AG190" s="14">
        <v>0</v>
      </c>
      <c r="AH190" s="14">
        <v>0</v>
      </c>
      <c r="AI190" s="14">
        <v>0</v>
      </c>
      <c r="AJ190" s="25">
        <f>SUM(MMTSPS_All_Data[[#This Row],[ADF %]:[Dev Disabled %]])</f>
        <v>0</v>
      </c>
      <c r="AK190" s="25">
        <f>SUM(MMTSPS_All_Data[[#This Row],[Family %]:[Dev Disabled %]])</f>
        <v>0</v>
      </c>
      <c r="AL190" s="4">
        <v>6444.833333333333</v>
      </c>
      <c r="AM190" s="42">
        <v>0.94162901606425697</v>
      </c>
      <c r="AN190" s="12">
        <v>1061.9166666666667</v>
      </c>
      <c r="AO190" s="12">
        <v>163.66666666666666</v>
      </c>
      <c r="AP190" s="12">
        <v>826.83333333333337</v>
      </c>
      <c r="AQ190" s="12">
        <v>1825.4166666666667</v>
      </c>
      <c r="AR190" s="12">
        <v>76.583333333333329</v>
      </c>
      <c r="AS190" s="12">
        <v>300.41666666666669</v>
      </c>
      <c r="AT190" s="12">
        <v>4254.833333333333</v>
      </c>
      <c r="AU190" s="44">
        <v>0.66019291939279523</v>
      </c>
      <c r="AV190" s="4">
        <v>2190</v>
      </c>
      <c r="AW190" s="6">
        <v>1</v>
      </c>
      <c r="AX190" s="12">
        <v>38120</v>
      </c>
      <c r="AY190" s="4">
        <v>-620.83333333333337</v>
      </c>
      <c r="AZ190" s="14">
        <v>0.77912837236881116</v>
      </c>
      <c r="BA190" s="12">
        <v>38120</v>
      </c>
    </row>
    <row r="191" spans="1:53" x14ac:dyDescent="0.25">
      <c r="A191" s="46">
        <v>24</v>
      </c>
      <c r="B191" s="7" t="s">
        <v>15</v>
      </c>
      <c r="C191" s="7" t="s">
        <v>24</v>
      </c>
      <c r="D191" s="7" t="s">
        <v>48</v>
      </c>
      <c r="E191" s="3">
        <v>0</v>
      </c>
      <c r="F191" s="3">
        <v>0</v>
      </c>
      <c r="G191" s="3">
        <v>0</v>
      </c>
      <c r="H191" s="3">
        <v>1</v>
      </c>
      <c r="I191" s="3">
        <v>0</v>
      </c>
      <c r="J191" s="6">
        <v>23</v>
      </c>
      <c r="K191" s="9">
        <v>10</v>
      </c>
      <c r="L191" s="11">
        <v>6</v>
      </c>
      <c r="M191" s="12" t="s">
        <v>11</v>
      </c>
      <c r="N191" s="8">
        <v>0</v>
      </c>
      <c r="O191" s="8">
        <v>0</v>
      </c>
      <c r="P191" s="8">
        <v>18</v>
      </c>
      <c r="Q191" s="8">
        <v>6</v>
      </c>
      <c r="R191" s="8">
        <v>0</v>
      </c>
      <c r="S191" s="8">
        <v>0</v>
      </c>
      <c r="T191" s="25">
        <f>IFERROR((MMTSPS_All_Data[[#This Row],[SROs]]*0.5+MMTSPS_All_Data[[#This Row],[0 - Bedroom]]*0.75+MMTSPS_All_Data[[#This Row],[1 - Bedroom]]*1+MMTSPS_All_Data[[#This Row],[2 - Bedroom]]*2+MMTSPS_All_Data[[#This Row],[3 - Bedroom]]*3+MMTSPS_All_Data[[#This Row],[4 - Bedroom]]*4)/SUM(MMTSPS_All_Data[[#This Row],[SROs]:[4 - Bedroom]]),"err")</f>
        <v>1.25</v>
      </c>
      <c r="U191" s="9">
        <v>6</v>
      </c>
      <c r="V191" s="23">
        <f>IFERROR(MMTSPS_All_Data[[#This Row],[Total units with PBRA]]/MMTSPS_All_Data[[#This Row],[Total Units]],"Err")</f>
        <v>0.25</v>
      </c>
      <c r="W191" s="41">
        <v>0</v>
      </c>
      <c r="X191" s="14">
        <v>0.25</v>
      </c>
      <c r="Y191" s="14">
        <v>0.75</v>
      </c>
      <c r="Z191" s="14">
        <v>0</v>
      </c>
      <c r="AA191" s="25">
        <f>SUM(MMTSPS_All_Data[[#This Row],[% Units with Rent &lt; 30% AMI]:[% Units with Rent &gt; 60% AMI]])</f>
        <v>1</v>
      </c>
      <c r="AB191" s="25">
        <f>IF(MMTSPS_All_Data[[#This Row],[Rent Category Total % ]]="A","n/a",MMTSPS_All_Data[[#This Row],[% Units with Rent &lt; 30% AMI]]*0.3+MMTSPS_All_Data[[#This Row],[% Units with Rent 31-50% AMI]]*0.5+MMTSPS_All_Data[[#This Row],[% Units with Rent 51-60% AMI]]*0.6+MMTSPS_All_Data[[#This Row],[% Units with Rent &gt; 60% AMI]]*0.8)</f>
        <v>0.57499999999999996</v>
      </c>
      <c r="AC191" s="14">
        <v>0</v>
      </c>
      <c r="AD191" s="14">
        <v>0</v>
      </c>
      <c r="AE191" s="14">
        <v>0</v>
      </c>
      <c r="AF191" s="14">
        <v>0</v>
      </c>
      <c r="AG191" s="14">
        <v>0</v>
      </c>
      <c r="AH191" s="14">
        <v>0</v>
      </c>
      <c r="AI191" s="14">
        <v>0</v>
      </c>
      <c r="AJ191" s="25">
        <f>SUM(MMTSPS_All_Data[[#This Row],[ADF %]:[Dev Disabled %]])</f>
        <v>0</v>
      </c>
      <c r="AK191" s="25">
        <f>SUM(MMTSPS_All_Data[[#This Row],[Family %]:[Dev Disabled %]])</f>
        <v>0</v>
      </c>
      <c r="AL191" s="4">
        <v>7059.083333333333</v>
      </c>
      <c r="AM191" s="42">
        <v>0.95117172239285008</v>
      </c>
      <c r="AN191" s="12">
        <v>921.75</v>
      </c>
      <c r="AO191" s="12">
        <v>809.625</v>
      </c>
      <c r="AP191" s="12">
        <v>1091.2916666666667</v>
      </c>
      <c r="AQ191" s="12">
        <v>826.54166666666663</v>
      </c>
      <c r="AR191" s="12">
        <v>190.375</v>
      </c>
      <c r="AS191" s="12">
        <v>301.16666666666669</v>
      </c>
      <c r="AT191" s="12">
        <v>4140.75</v>
      </c>
      <c r="AU191" s="44">
        <v>0.58658466042569268</v>
      </c>
      <c r="AV191" s="4">
        <v>2918.3333333333335</v>
      </c>
      <c r="AW191" s="6">
        <v>1</v>
      </c>
      <c r="AX191" s="12">
        <v>34276.666666666664</v>
      </c>
      <c r="AY191" s="4">
        <v>473.70833333333331</v>
      </c>
      <c r="AZ191" s="14">
        <v>1.1937754597671764</v>
      </c>
      <c r="BA191" s="12">
        <v>34901.666666666664</v>
      </c>
    </row>
    <row r="192" spans="1:53" x14ac:dyDescent="0.25">
      <c r="A192" s="46">
        <v>27</v>
      </c>
      <c r="B192" s="7" t="s">
        <v>17</v>
      </c>
      <c r="C192" s="7" t="s">
        <v>24</v>
      </c>
      <c r="D192" s="7" t="s">
        <v>48</v>
      </c>
      <c r="E192" s="3">
        <v>0</v>
      </c>
      <c r="F192" s="3">
        <v>0</v>
      </c>
      <c r="G192" s="3">
        <v>0</v>
      </c>
      <c r="H192" s="3">
        <v>1</v>
      </c>
      <c r="I192" s="3">
        <v>0</v>
      </c>
      <c r="J192" s="6">
        <v>38</v>
      </c>
      <c r="K192" s="9">
        <v>37</v>
      </c>
      <c r="L192" s="11">
        <v>3.8571428571428572</v>
      </c>
      <c r="M192" s="12" t="s">
        <v>11</v>
      </c>
      <c r="N192" s="8">
        <v>0</v>
      </c>
      <c r="O192" s="8">
        <v>0</v>
      </c>
      <c r="P192" s="8">
        <v>8</v>
      </c>
      <c r="Q192" s="8">
        <v>14</v>
      </c>
      <c r="R192" s="8">
        <v>3</v>
      </c>
      <c r="S192" s="8">
        <v>2</v>
      </c>
      <c r="T192" s="25">
        <f>IFERROR((MMTSPS_All_Data[[#This Row],[SROs]]*0.5+MMTSPS_All_Data[[#This Row],[0 - Bedroom]]*0.75+MMTSPS_All_Data[[#This Row],[1 - Bedroom]]*1+MMTSPS_All_Data[[#This Row],[2 - Bedroom]]*2+MMTSPS_All_Data[[#This Row],[3 - Bedroom]]*3+MMTSPS_All_Data[[#This Row],[4 - Bedroom]]*4)/SUM(MMTSPS_All_Data[[#This Row],[SROs]:[4 - Bedroom]]),"err")</f>
        <v>1.962962962962963</v>
      </c>
      <c r="U192" s="9">
        <v>0</v>
      </c>
      <c r="V192" s="23">
        <f>IFERROR(MMTSPS_All_Data[[#This Row],[Total units with PBRA]]/MMTSPS_All_Data[[#This Row],[Total Units]],"Err")</f>
        <v>0</v>
      </c>
      <c r="W192" s="41">
        <v>0</v>
      </c>
      <c r="X192" s="14">
        <v>1</v>
      </c>
      <c r="Y192" s="14">
        <v>0</v>
      </c>
      <c r="Z192" s="14">
        <v>0</v>
      </c>
      <c r="AA192" s="25">
        <f>SUM(MMTSPS_All_Data[[#This Row],[% Units with Rent &lt; 30% AMI]:[% Units with Rent &gt; 60% AMI]])</f>
        <v>1</v>
      </c>
      <c r="AB192" s="25">
        <f>IF(MMTSPS_All_Data[[#This Row],[Rent Category Total % ]]="A","n/a",MMTSPS_All_Data[[#This Row],[% Units with Rent &lt; 30% AMI]]*0.3+MMTSPS_All_Data[[#This Row],[% Units with Rent 31-50% AMI]]*0.5+MMTSPS_All_Data[[#This Row],[% Units with Rent 51-60% AMI]]*0.6+MMTSPS_All_Data[[#This Row],[% Units with Rent &gt; 60% AMI]]*0.8)</f>
        <v>0.5</v>
      </c>
      <c r="AC192" s="14">
        <v>0</v>
      </c>
      <c r="AD192" s="14">
        <v>0</v>
      </c>
      <c r="AE192" s="14">
        <v>0</v>
      </c>
      <c r="AF192" s="14">
        <v>0</v>
      </c>
      <c r="AG192" s="14">
        <v>0</v>
      </c>
      <c r="AH192" s="14">
        <v>0</v>
      </c>
      <c r="AI192" s="14">
        <v>0</v>
      </c>
      <c r="AJ192" s="25">
        <f>SUM(MMTSPS_All_Data[[#This Row],[ADF %]:[Dev Disabled %]])</f>
        <v>0</v>
      </c>
      <c r="AK192" s="25">
        <f>SUM(MMTSPS_All_Data[[#This Row],[Family %]:[Dev Disabled %]])</f>
        <v>0</v>
      </c>
      <c r="AL192" s="4">
        <v>5875.8888888888887</v>
      </c>
      <c r="AM192" s="42">
        <v>0.93938521975203615</v>
      </c>
      <c r="AN192" s="12">
        <v>1468.5555555555557</v>
      </c>
      <c r="AO192" s="12">
        <v>360.74074074074076</v>
      </c>
      <c r="AP192" s="12">
        <v>909.25925925925924</v>
      </c>
      <c r="AQ192" s="12">
        <v>1475.5925925925926</v>
      </c>
      <c r="AR192" s="12">
        <v>108.70370370370371</v>
      </c>
      <c r="AS192" s="12">
        <v>250.44444444444446</v>
      </c>
      <c r="AT192" s="12">
        <v>4573.2962962962965</v>
      </c>
      <c r="AU192" s="44">
        <v>0.77831565279327319</v>
      </c>
      <c r="AV192" s="4">
        <v>1302.5925925925926</v>
      </c>
      <c r="AW192" s="6">
        <v>0</v>
      </c>
      <c r="AX192" s="12" t="s">
        <v>11</v>
      </c>
      <c r="AY192" s="4">
        <v>1245.851851851852</v>
      </c>
      <c r="AZ192" s="14">
        <v>22.956919060052218</v>
      </c>
      <c r="BA192" s="12" t="s">
        <v>11</v>
      </c>
    </row>
    <row r="193" spans="1:53" x14ac:dyDescent="0.25">
      <c r="A193" s="46">
        <v>94</v>
      </c>
      <c r="B193" s="7" t="s">
        <v>15</v>
      </c>
      <c r="C193" s="7" t="s">
        <v>24</v>
      </c>
      <c r="D193" s="7" t="s">
        <v>48</v>
      </c>
      <c r="E193" s="3">
        <v>0</v>
      </c>
      <c r="F193" s="3">
        <v>1</v>
      </c>
      <c r="G193" s="3">
        <v>0</v>
      </c>
      <c r="H193" s="3">
        <v>0</v>
      </c>
      <c r="I193" s="3">
        <v>0</v>
      </c>
      <c r="J193" s="6">
        <v>37</v>
      </c>
      <c r="K193" s="9">
        <v>8</v>
      </c>
      <c r="L193" s="11">
        <v>94</v>
      </c>
      <c r="M193" s="12" t="s">
        <v>11</v>
      </c>
      <c r="N193" s="8">
        <v>0</v>
      </c>
      <c r="O193" s="8">
        <v>12</v>
      </c>
      <c r="P193" s="8">
        <v>82</v>
      </c>
      <c r="Q193" s="8">
        <v>0</v>
      </c>
      <c r="R193" s="8">
        <v>0</v>
      </c>
      <c r="S193" s="8">
        <v>0</v>
      </c>
      <c r="T193" s="25">
        <f>IFERROR((MMTSPS_All_Data[[#This Row],[SROs]]*0.5+MMTSPS_All_Data[[#This Row],[0 - Bedroom]]*0.75+MMTSPS_All_Data[[#This Row],[1 - Bedroom]]*1+MMTSPS_All_Data[[#This Row],[2 - Bedroom]]*2+MMTSPS_All_Data[[#This Row],[3 - Bedroom]]*3+MMTSPS_All_Data[[#This Row],[4 - Bedroom]]*4)/SUM(MMTSPS_All_Data[[#This Row],[SROs]:[4 - Bedroom]]),"err")</f>
        <v>0.96808510638297873</v>
      </c>
      <c r="U193" s="9">
        <v>92</v>
      </c>
      <c r="V193" s="23">
        <f>IFERROR(MMTSPS_All_Data[[#This Row],[Total units with PBRA]]/MMTSPS_All_Data[[#This Row],[Total Units]],"Err")</f>
        <v>0.97872340425531912</v>
      </c>
      <c r="W193" s="41">
        <v>0</v>
      </c>
      <c r="X193" s="14">
        <v>0.98936170212765961</v>
      </c>
      <c r="Y193" s="14">
        <v>0</v>
      </c>
      <c r="Z193" s="14">
        <v>0</v>
      </c>
      <c r="AA193" s="25">
        <f>SUM(MMTSPS_All_Data[[#This Row],[% Units with Rent &lt; 30% AMI]:[% Units with Rent &gt; 60% AMI]])</f>
        <v>0.98936170212765961</v>
      </c>
      <c r="AB193" s="25">
        <f>IF(MMTSPS_All_Data[[#This Row],[Rent Category Total % ]]="A","n/a",MMTSPS_All_Data[[#This Row],[% Units with Rent &lt; 30% AMI]]*0.3+MMTSPS_All_Data[[#This Row],[% Units with Rent 31-50% AMI]]*0.5+MMTSPS_All_Data[[#This Row],[% Units with Rent 51-60% AMI]]*0.6+MMTSPS_All_Data[[#This Row],[% Units with Rent &gt; 60% AMI]]*0.8)</f>
        <v>0.49468085106382981</v>
      </c>
      <c r="AC193" s="14">
        <v>0</v>
      </c>
      <c r="AD193" s="14">
        <v>0.98936170212765961</v>
      </c>
      <c r="AE193" s="14">
        <v>0</v>
      </c>
      <c r="AF193" s="14">
        <v>0</v>
      </c>
      <c r="AG193" s="14">
        <v>0</v>
      </c>
      <c r="AH193" s="14">
        <v>0</v>
      </c>
      <c r="AI193" s="14">
        <v>0</v>
      </c>
      <c r="AJ193" s="25">
        <f>SUM(MMTSPS_All_Data[[#This Row],[ADF %]:[Dev Disabled %]])</f>
        <v>0</v>
      </c>
      <c r="AK193" s="25">
        <f>SUM(MMTSPS_All_Data[[#This Row],[Family %]:[Dev Disabled %]])</f>
        <v>0.98936170212765961</v>
      </c>
      <c r="AL193" s="4">
        <v>7760.9680851063831</v>
      </c>
      <c r="AM193" s="42">
        <v>0.9806454529761367</v>
      </c>
      <c r="AN193" s="12">
        <v>1765.2978723404256</v>
      </c>
      <c r="AO193" s="12">
        <v>501.79787234042556</v>
      </c>
      <c r="AP193" s="12">
        <v>585.22340425531911</v>
      </c>
      <c r="AQ193" s="12">
        <v>999.02127659574467</v>
      </c>
      <c r="AR193" s="12">
        <v>93.744680851063833</v>
      </c>
      <c r="AS193" s="12">
        <v>359.11702127659572</v>
      </c>
      <c r="AT193" s="12">
        <v>4304.2021276595742</v>
      </c>
      <c r="AU193" s="44">
        <v>0.55459603498686139</v>
      </c>
      <c r="AV193" s="4">
        <v>3456.7659574468084</v>
      </c>
      <c r="AW193" s="6">
        <v>1</v>
      </c>
      <c r="AX193" s="12">
        <v>50525.053191489358</v>
      </c>
      <c r="AY193" s="4">
        <v>587.936170212766</v>
      </c>
      <c r="AZ193" s="14">
        <v>1.2049393703415285</v>
      </c>
      <c r="BA193" s="12">
        <v>50525.053191489358</v>
      </c>
    </row>
    <row r="194" spans="1:53" x14ac:dyDescent="0.25">
      <c r="A194" s="46">
        <v>8</v>
      </c>
      <c r="B194" s="7" t="s">
        <v>15</v>
      </c>
      <c r="C194" s="7" t="s">
        <v>24</v>
      </c>
      <c r="D194" s="7" t="s">
        <v>48</v>
      </c>
      <c r="E194" s="3">
        <v>0</v>
      </c>
      <c r="F194" s="3">
        <v>0</v>
      </c>
      <c r="G194" s="3">
        <v>1</v>
      </c>
      <c r="H194" s="3">
        <v>0</v>
      </c>
      <c r="I194" s="3">
        <v>0</v>
      </c>
      <c r="J194" s="6">
        <v>40</v>
      </c>
      <c r="K194" s="9">
        <v>39</v>
      </c>
      <c r="L194" s="11">
        <v>4</v>
      </c>
      <c r="M194" s="12" t="s">
        <v>11</v>
      </c>
      <c r="N194" s="8">
        <v>0</v>
      </c>
      <c r="O194" s="8">
        <v>0</v>
      </c>
      <c r="P194" s="8">
        <v>0</v>
      </c>
      <c r="Q194" s="8">
        <v>8</v>
      </c>
      <c r="R194" s="8">
        <v>0</v>
      </c>
      <c r="S194" s="8">
        <v>0</v>
      </c>
      <c r="T194" s="25">
        <f>IFERROR((MMTSPS_All_Data[[#This Row],[SROs]]*0.5+MMTSPS_All_Data[[#This Row],[0 - Bedroom]]*0.75+MMTSPS_All_Data[[#This Row],[1 - Bedroom]]*1+MMTSPS_All_Data[[#This Row],[2 - Bedroom]]*2+MMTSPS_All_Data[[#This Row],[3 - Bedroom]]*3+MMTSPS_All_Data[[#This Row],[4 - Bedroom]]*4)/SUM(MMTSPS_All_Data[[#This Row],[SROs]:[4 - Bedroom]]),"err")</f>
        <v>2</v>
      </c>
      <c r="U194" s="9">
        <v>7</v>
      </c>
      <c r="V194" s="23">
        <f>IFERROR(MMTSPS_All_Data[[#This Row],[Total units with PBRA]]/MMTSPS_All_Data[[#This Row],[Total Units]],"Err")</f>
        <v>0.875</v>
      </c>
      <c r="W194" s="41">
        <v>0</v>
      </c>
      <c r="X194" s="14">
        <v>1</v>
      </c>
      <c r="Y194" s="14">
        <v>0</v>
      </c>
      <c r="Z194" s="14">
        <v>0</v>
      </c>
      <c r="AA194" s="25">
        <f>SUM(MMTSPS_All_Data[[#This Row],[% Units with Rent &lt; 30% AMI]:[% Units with Rent &gt; 60% AMI]])</f>
        <v>1</v>
      </c>
      <c r="AB194" s="25">
        <f>IF(MMTSPS_All_Data[[#This Row],[Rent Category Total % ]]="A","n/a",MMTSPS_All_Data[[#This Row],[% Units with Rent &lt; 30% AMI]]*0.3+MMTSPS_All_Data[[#This Row],[% Units with Rent 31-50% AMI]]*0.5+MMTSPS_All_Data[[#This Row],[% Units with Rent 51-60% AMI]]*0.6+MMTSPS_All_Data[[#This Row],[% Units with Rent &gt; 60% AMI]]*0.8)</f>
        <v>0.5</v>
      </c>
      <c r="AC194" s="14">
        <v>0</v>
      </c>
      <c r="AD194" s="14">
        <v>0</v>
      </c>
      <c r="AE194" s="14">
        <v>0</v>
      </c>
      <c r="AF194" s="14">
        <v>0</v>
      </c>
      <c r="AG194" s="14">
        <v>0</v>
      </c>
      <c r="AH194" s="14">
        <v>0</v>
      </c>
      <c r="AI194" s="14">
        <v>0</v>
      </c>
      <c r="AJ194" s="25">
        <f>SUM(MMTSPS_All_Data[[#This Row],[ADF %]:[Dev Disabled %]])</f>
        <v>0</v>
      </c>
      <c r="AK194" s="25">
        <f>SUM(MMTSPS_All_Data[[#This Row],[Family %]:[Dev Disabled %]])</f>
        <v>0</v>
      </c>
      <c r="AL194" s="4">
        <v>6955.375</v>
      </c>
      <c r="AM194" s="42">
        <v>0.98833781878764582</v>
      </c>
      <c r="AN194" s="12">
        <v>1194.25</v>
      </c>
      <c r="AO194" s="12">
        <v>405.75</v>
      </c>
      <c r="AP194" s="12">
        <v>1198.375</v>
      </c>
      <c r="AQ194" s="12">
        <v>1861.5</v>
      </c>
      <c r="AR194" s="12">
        <v>69.875</v>
      </c>
      <c r="AS194" s="12">
        <v>400</v>
      </c>
      <c r="AT194" s="12">
        <v>5129.75</v>
      </c>
      <c r="AU194" s="44">
        <v>0.73752313857987528</v>
      </c>
      <c r="AV194" s="4">
        <v>1825.625</v>
      </c>
      <c r="AW194" s="6">
        <v>1</v>
      </c>
      <c r="AX194" s="12">
        <v>23444</v>
      </c>
      <c r="AY194" s="4">
        <v>-144.75</v>
      </c>
      <c r="AZ194" s="14">
        <v>0.92653682674617777</v>
      </c>
      <c r="BA194" s="12">
        <v>23444</v>
      </c>
    </row>
    <row r="195" spans="1:53" x14ac:dyDescent="0.25">
      <c r="A195" s="46">
        <v>86</v>
      </c>
      <c r="B195" s="7" t="s">
        <v>15</v>
      </c>
      <c r="C195" s="7" t="s">
        <v>24</v>
      </c>
      <c r="D195" s="7" t="s">
        <v>48</v>
      </c>
      <c r="E195" s="3">
        <v>0</v>
      </c>
      <c r="F195" s="3">
        <v>0</v>
      </c>
      <c r="G195" s="3">
        <v>0</v>
      </c>
      <c r="H195" s="3">
        <v>0</v>
      </c>
      <c r="I195" s="3">
        <v>0</v>
      </c>
      <c r="J195" s="6">
        <v>49</v>
      </c>
      <c r="K195" s="9">
        <v>48</v>
      </c>
      <c r="L195" s="11">
        <v>10.75</v>
      </c>
      <c r="M195" s="12" t="s">
        <v>11</v>
      </c>
      <c r="N195" s="8">
        <v>0</v>
      </c>
      <c r="O195" s="8">
        <v>0</v>
      </c>
      <c r="P195" s="8">
        <v>7</v>
      </c>
      <c r="Q195" s="8">
        <v>65</v>
      </c>
      <c r="R195" s="8">
        <v>14</v>
      </c>
      <c r="S195" s="8">
        <v>0</v>
      </c>
      <c r="T195" s="25">
        <f>IFERROR((MMTSPS_All_Data[[#This Row],[SROs]]*0.5+MMTSPS_All_Data[[#This Row],[0 - Bedroom]]*0.75+MMTSPS_All_Data[[#This Row],[1 - Bedroom]]*1+MMTSPS_All_Data[[#This Row],[2 - Bedroom]]*2+MMTSPS_All_Data[[#This Row],[3 - Bedroom]]*3+MMTSPS_All_Data[[#This Row],[4 - Bedroom]]*4)/SUM(MMTSPS_All_Data[[#This Row],[SROs]:[4 - Bedroom]]),"err")</f>
        <v>2.0813953488372094</v>
      </c>
      <c r="U195" s="9">
        <v>0</v>
      </c>
      <c r="V195" s="23">
        <f>IFERROR(MMTSPS_All_Data[[#This Row],[Total units with PBRA]]/MMTSPS_All_Data[[#This Row],[Total Units]],"Err")</f>
        <v>0</v>
      </c>
      <c r="W195" s="41">
        <v>0</v>
      </c>
      <c r="X195" s="14">
        <v>0</v>
      </c>
      <c r="Y195" s="14">
        <v>0</v>
      </c>
      <c r="Z195" s="14">
        <v>0.98837209302325579</v>
      </c>
      <c r="AA195" s="25">
        <f>SUM(MMTSPS_All_Data[[#This Row],[% Units with Rent &lt; 30% AMI]:[% Units with Rent &gt; 60% AMI]])</f>
        <v>0.98837209302325579</v>
      </c>
      <c r="AB195" s="25">
        <f>IF(MMTSPS_All_Data[[#This Row],[Rent Category Total % ]]="A","n/a",MMTSPS_All_Data[[#This Row],[% Units with Rent &lt; 30% AMI]]*0.3+MMTSPS_All_Data[[#This Row],[% Units with Rent 31-50% AMI]]*0.5+MMTSPS_All_Data[[#This Row],[% Units with Rent 51-60% AMI]]*0.6+MMTSPS_All_Data[[#This Row],[% Units with Rent &gt; 60% AMI]]*0.8)</f>
        <v>0.79069767441860472</v>
      </c>
      <c r="AC195" s="14">
        <v>0</v>
      </c>
      <c r="AD195" s="14">
        <v>0</v>
      </c>
      <c r="AE195" s="14">
        <v>0</v>
      </c>
      <c r="AF195" s="14">
        <v>0</v>
      </c>
      <c r="AG195" s="14">
        <v>0</v>
      </c>
      <c r="AH195" s="14">
        <v>0</v>
      </c>
      <c r="AI195" s="14">
        <v>0</v>
      </c>
      <c r="AJ195" s="25">
        <f>SUM(MMTSPS_All_Data[[#This Row],[ADF %]:[Dev Disabled %]])</f>
        <v>0</v>
      </c>
      <c r="AK195" s="25">
        <f>SUM(MMTSPS_All_Data[[#This Row],[Family %]:[Dev Disabled %]])</f>
        <v>0</v>
      </c>
      <c r="AL195" s="4">
        <v>7618.0465116279074</v>
      </c>
      <c r="AM195" s="42">
        <v>0.96965383049288045</v>
      </c>
      <c r="AN195" s="12">
        <v>1257.6162790697674</v>
      </c>
      <c r="AO195" s="12">
        <v>273.25581395348837</v>
      </c>
      <c r="AP195" s="12">
        <v>706.20930232558135</v>
      </c>
      <c r="AQ195" s="12">
        <v>1417.2674418604652</v>
      </c>
      <c r="AR195" s="12">
        <v>97.883720930232556</v>
      </c>
      <c r="AS195" s="12">
        <v>335.04651162790697</v>
      </c>
      <c r="AT195" s="12">
        <v>4087.2790697674418</v>
      </c>
      <c r="AU195" s="44">
        <v>0.53652587491147097</v>
      </c>
      <c r="AV195" s="4">
        <v>3530.7674418604652</v>
      </c>
      <c r="AW195" s="6">
        <v>1</v>
      </c>
      <c r="AX195" s="12">
        <v>31948.988372093023</v>
      </c>
      <c r="AY195" s="4">
        <v>147.65116279069767</v>
      </c>
      <c r="AZ195" s="14">
        <v>1.0436435376768358</v>
      </c>
      <c r="BA195" s="12">
        <v>31948.988372093023</v>
      </c>
    </row>
    <row r="196" spans="1:53" x14ac:dyDescent="0.25">
      <c r="A196" s="46">
        <v>48</v>
      </c>
      <c r="B196" s="7" t="s">
        <v>15</v>
      </c>
      <c r="C196" s="7" t="s">
        <v>24</v>
      </c>
      <c r="D196" s="7" t="s">
        <v>48</v>
      </c>
      <c r="E196" s="3">
        <v>0</v>
      </c>
      <c r="F196" s="3">
        <v>1</v>
      </c>
      <c r="G196" s="3">
        <v>0</v>
      </c>
      <c r="H196" s="3">
        <v>0</v>
      </c>
      <c r="I196" s="3">
        <v>0</v>
      </c>
      <c r="J196" s="6">
        <v>8</v>
      </c>
      <c r="K196" s="9">
        <v>7</v>
      </c>
      <c r="L196" s="11">
        <v>6</v>
      </c>
      <c r="M196" s="12" t="s">
        <v>11</v>
      </c>
      <c r="N196" s="8">
        <v>0</v>
      </c>
      <c r="O196" s="8">
        <v>0</v>
      </c>
      <c r="P196" s="8">
        <v>10</v>
      </c>
      <c r="Q196" s="8">
        <v>30</v>
      </c>
      <c r="R196" s="8">
        <v>8</v>
      </c>
      <c r="S196" s="8">
        <v>0</v>
      </c>
      <c r="T196" s="25">
        <f>IFERROR((MMTSPS_All_Data[[#This Row],[SROs]]*0.5+MMTSPS_All_Data[[#This Row],[0 - Bedroom]]*0.75+MMTSPS_All_Data[[#This Row],[1 - Bedroom]]*1+MMTSPS_All_Data[[#This Row],[2 - Bedroom]]*2+MMTSPS_All_Data[[#This Row],[3 - Bedroom]]*3+MMTSPS_All_Data[[#This Row],[4 - Bedroom]]*4)/SUM(MMTSPS_All_Data[[#This Row],[SROs]:[4 - Bedroom]]),"err")</f>
        <v>1.9583333333333333</v>
      </c>
      <c r="U196" s="9">
        <v>0</v>
      </c>
      <c r="V196" s="23">
        <f>IFERROR(MMTSPS_All_Data[[#This Row],[Total units with PBRA]]/MMTSPS_All_Data[[#This Row],[Total Units]],"Err")</f>
        <v>0</v>
      </c>
      <c r="W196" s="41">
        <v>0</v>
      </c>
      <c r="X196" s="14">
        <v>1</v>
      </c>
      <c r="Y196" s="14">
        <v>0</v>
      </c>
      <c r="Z196" s="14">
        <v>0</v>
      </c>
      <c r="AA196" s="25">
        <f>SUM(MMTSPS_All_Data[[#This Row],[% Units with Rent &lt; 30% AMI]:[% Units with Rent &gt; 60% AMI]])</f>
        <v>1</v>
      </c>
      <c r="AB196" s="25">
        <f>IF(MMTSPS_All_Data[[#This Row],[Rent Category Total % ]]="A","n/a",MMTSPS_All_Data[[#This Row],[% Units with Rent &lt; 30% AMI]]*0.3+MMTSPS_All_Data[[#This Row],[% Units with Rent 31-50% AMI]]*0.5+MMTSPS_All_Data[[#This Row],[% Units with Rent 51-60% AMI]]*0.6+MMTSPS_All_Data[[#This Row],[% Units with Rent &gt; 60% AMI]]*0.8)</f>
        <v>0.5</v>
      </c>
      <c r="AC196" s="14">
        <v>0</v>
      </c>
      <c r="AD196" s="14">
        <v>0</v>
      </c>
      <c r="AE196" s="14">
        <v>0</v>
      </c>
      <c r="AF196" s="14">
        <v>0</v>
      </c>
      <c r="AG196" s="14">
        <v>0</v>
      </c>
      <c r="AH196" s="14">
        <v>0</v>
      </c>
      <c r="AI196" s="14">
        <v>0</v>
      </c>
      <c r="AJ196" s="25">
        <f>SUM(MMTSPS_All_Data[[#This Row],[ADF %]:[Dev Disabled %]])</f>
        <v>0</v>
      </c>
      <c r="AK196" s="25">
        <f>SUM(MMTSPS_All_Data[[#This Row],[Family %]:[Dev Disabled %]])</f>
        <v>0</v>
      </c>
      <c r="AL196" s="4">
        <v>6214.395833333333</v>
      </c>
      <c r="AM196" s="42">
        <v>0.98272372171110978</v>
      </c>
      <c r="AN196" s="12">
        <v>805.10416666666663</v>
      </c>
      <c r="AO196" s="12">
        <v>686.29166666666663</v>
      </c>
      <c r="AP196" s="12">
        <v>841.25</v>
      </c>
      <c r="AQ196" s="12">
        <v>1099.625</v>
      </c>
      <c r="AR196" s="12">
        <v>183.33333333333334</v>
      </c>
      <c r="AS196" s="12">
        <v>352.64583333333331</v>
      </c>
      <c r="AT196" s="12">
        <v>3968.25</v>
      </c>
      <c r="AU196" s="44">
        <v>0.63855765007995546</v>
      </c>
      <c r="AV196" s="4">
        <v>2246.1458333333335</v>
      </c>
      <c r="AW196" s="6">
        <v>1</v>
      </c>
      <c r="AX196" s="12">
        <v>33721.979166666664</v>
      </c>
      <c r="AY196" s="4">
        <v>488.0625</v>
      </c>
      <c r="AZ196" s="14">
        <v>1.2776105607432335</v>
      </c>
      <c r="BA196" s="12">
        <v>37888.645833333336</v>
      </c>
    </row>
    <row r="197" spans="1:53" x14ac:dyDescent="0.25">
      <c r="A197" s="46">
        <v>60</v>
      </c>
      <c r="B197" s="7" t="s">
        <v>15</v>
      </c>
      <c r="C197" s="7" t="s">
        <v>24</v>
      </c>
      <c r="D197" s="7" t="s">
        <v>48</v>
      </c>
      <c r="E197" s="3">
        <v>0</v>
      </c>
      <c r="F197" s="3">
        <v>1</v>
      </c>
      <c r="G197" s="3">
        <v>0</v>
      </c>
      <c r="H197" s="3">
        <v>0</v>
      </c>
      <c r="I197" s="3">
        <v>0</v>
      </c>
      <c r="J197" s="6">
        <v>7</v>
      </c>
      <c r="K197" s="9">
        <v>6</v>
      </c>
      <c r="L197" s="11">
        <v>6</v>
      </c>
      <c r="M197" s="12" t="s">
        <v>11</v>
      </c>
      <c r="N197" s="8">
        <v>0</v>
      </c>
      <c r="O197" s="8">
        <v>0</v>
      </c>
      <c r="P197" s="8">
        <v>12</v>
      </c>
      <c r="Q197" s="8">
        <v>38</v>
      </c>
      <c r="R197" s="8">
        <v>10</v>
      </c>
      <c r="S197" s="8">
        <v>0</v>
      </c>
      <c r="T197" s="25">
        <f>IFERROR((MMTSPS_All_Data[[#This Row],[SROs]]*0.5+MMTSPS_All_Data[[#This Row],[0 - Bedroom]]*0.75+MMTSPS_All_Data[[#This Row],[1 - Bedroom]]*1+MMTSPS_All_Data[[#This Row],[2 - Bedroom]]*2+MMTSPS_All_Data[[#This Row],[3 - Bedroom]]*3+MMTSPS_All_Data[[#This Row],[4 - Bedroom]]*4)/SUM(MMTSPS_All_Data[[#This Row],[SROs]:[4 - Bedroom]]),"err")</f>
        <v>1.9666666666666666</v>
      </c>
      <c r="U197" s="9">
        <v>8</v>
      </c>
      <c r="V197" s="23">
        <f>IFERROR(MMTSPS_All_Data[[#This Row],[Total units with PBRA]]/MMTSPS_All_Data[[#This Row],[Total Units]],"Err")</f>
        <v>0.13333333333333333</v>
      </c>
      <c r="W197" s="41">
        <v>0</v>
      </c>
      <c r="X197" s="14">
        <v>0.81666666666666665</v>
      </c>
      <c r="Y197" s="14">
        <v>0</v>
      </c>
      <c r="Z197" s="14">
        <v>0</v>
      </c>
      <c r="AA197" s="25">
        <f>SUM(MMTSPS_All_Data[[#This Row],[% Units with Rent &lt; 30% AMI]:[% Units with Rent &gt; 60% AMI]])</f>
        <v>0.81666666666666665</v>
      </c>
      <c r="AB197" s="25">
        <f>IF(MMTSPS_All_Data[[#This Row],[Rent Category Total % ]]="A","n/a",MMTSPS_All_Data[[#This Row],[% Units with Rent &lt; 30% AMI]]*0.3+MMTSPS_All_Data[[#This Row],[% Units with Rent 31-50% AMI]]*0.5+MMTSPS_All_Data[[#This Row],[% Units with Rent 51-60% AMI]]*0.6+MMTSPS_All_Data[[#This Row],[% Units with Rent &gt; 60% AMI]]*0.8)</f>
        <v>0.40833333333333333</v>
      </c>
      <c r="AC197" s="14">
        <v>0</v>
      </c>
      <c r="AD197" s="14">
        <v>0</v>
      </c>
      <c r="AE197" s="14">
        <v>0</v>
      </c>
      <c r="AF197" s="14">
        <v>0</v>
      </c>
      <c r="AG197" s="14">
        <v>0</v>
      </c>
      <c r="AH197" s="14">
        <v>0</v>
      </c>
      <c r="AI197" s="14">
        <v>0</v>
      </c>
      <c r="AJ197" s="25">
        <f>SUM(MMTSPS_All_Data[[#This Row],[ADF %]:[Dev Disabled %]])</f>
        <v>0</v>
      </c>
      <c r="AK197" s="25">
        <f>SUM(MMTSPS_All_Data[[#This Row],[Family %]:[Dev Disabled %]])</f>
        <v>0</v>
      </c>
      <c r="AL197" s="4">
        <v>7151.75</v>
      </c>
      <c r="AM197" s="42">
        <v>0.98909042185582718</v>
      </c>
      <c r="AN197" s="12">
        <v>985.93333333333328</v>
      </c>
      <c r="AO197" s="12">
        <v>623.81666666666672</v>
      </c>
      <c r="AP197" s="12">
        <v>1017.3166666666667</v>
      </c>
      <c r="AQ197" s="12">
        <v>1688.2166666666667</v>
      </c>
      <c r="AR197" s="12">
        <v>117.2</v>
      </c>
      <c r="AS197" s="12">
        <v>383.71666666666664</v>
      </c>
      <c r="AT197" s="12">
        <v>4816.2</v>
      </c>
      <c r="AU197" s="44">
        <v>0.67342958017268506</v>
      </c>
      <c r="AV197" s="4">
        <v>2335.5500000000002</v>
      </c>
      <c r="AW197" s="6">
        <v>1</v>
      </c>
      <c r="AX197" s="12">
        <v>38924.23333333333</v>
      </c>
      <c r="AY197" s="4">
        <v>116</v>
      </c>
      <c r="AZ197" s="14">
        <v>1.0522628460724022</v>
      </c>
      <c r="BA197" s="12">
        <v>64614.616666666669</v>
      </c>
    </row>
    <row r="198" spans="1:53" x14ac:dyDescent="0.25">
      <c r="A198" s="46">
        <v>107</v>
      </c>
      <c r="B198" s="7" t="s">
        <v>15</v>
      </c>
      <c r="C198" s="7" t="s">
        <v>24</v>
      </c>
      <c r="D198" s="7" t="s">
        <v>48</v>
      </c>
      <c r="E198" s="3">
        <v>0</v>
      </c>
      <c r="F198" s="3">
        <v>0</v>
      </c>
      <c r="G198" s="3">
        <v>0</v>
      </c>
      <c r="H198" s="3">
        <v>0</v>
      </c>
      <c r="I198" s="3">
        <v>0</v>
      </c>
      <c r="J198" s="6">
        <v>37</v>
      </c>
      <c r="K198" s="9">
        <v>36</v>
      </c>
      <c r="L198" s="11">
        <v>5.0952380952380949</v>
      </c>
      <c r="M198" s="12" t="s">
        <v>11</v>
      </c>
      <c r="N198" s="8">
        <v>0</v>
      </c>
      <c r="O198" s="8">
        <v>0</v>
      </c>
      <c r="P198" s="8">
        <v>2</v>
      </c>
      <c r="Q198" s="8">
        <v>89</v>
      </c>
      <c r="R198" s="8">
        <v>16</v>
      </c>
      <c r="S198" s="8">
        <v>0</v>
      </c>
      <c r="T198" s="25">
        <f>IFERROR((MMTSPS_All_Data[[#This Row],[SROs]]*0.5+MMTSPS_All_Data[[#This Row],[0 - Bedroom]]*0.75+MMTSPS_All_Data[[#This Row],[1 - Bedroom]]*1+MMTSPS_All_Data[[#This Row],[2 - Bedroom]]*2+MMTSPS_All_Data[[#This Row],[3 - Bedroom]]*3+MMTSPS_All_Data[[#This Row],[4 - Bedroom]]*4)/SUM(MMTSPS_All_Data[[#This Row],[SROs]:[4 - Bedroom]]),"err")</f>
        <v>2.1308411214953269</v>
      </c>
      <c r="U198" s="9">
        <v>0</v>
      </c>
      <c r="V198" s="23">
        <f>IFERROR(MMTSPS_All_Data[[#This Row],[Total units with PBRA]]/MMTSPS_All_Data[[#This Row],[Total Units]],"Err")</f>
        <v>0</v>
      </c>
      <c r="W198" s="41">
        <v>0</v>
      </c>
      <c r="X198" s="14">
        <v>0</v>
      </c>
      <c r="Y198" s="14">
        <v>0</v>
      </c>
      <c r="Z198" s="14">
        <v>0.99065420560747663</v>
      </c>
      <c r="AA198" s="25">
        <f>SUM(MMTSPS_All_Data[[#This Row],[% Units with Rent &lt; 30% AMI]:[% Units with Rent &gt; 60% AMI]])</f>
        <v>0.99065420560747663</v>
      </c>
      <c r="AB198" s="25">
        <f>IF(MMTSPS_All_Data[[#This Row],[Rent Category Total % ]]="A","n/a",MMTSPS_All_Data[[#This Row],[% Units with Rent &lt; 30% AMI]]*0.3+MMTSPS_All_Data[[#This Row],[% Units with Rent 31-50% AMI]]*0.5+MMTSPS_All_Data[[#This Row],[% Units with Rent 51-60% AMI]]*0.6+MMTSPS_All_Data[[#This Row],[% Units with Rent &gt; 60% AMI]]*0.8)</f>
        <v>0.79252336448598137</v>
      </c>
      <c r="AC198" s="14">
        <v>0</v>
      </c>
      <c r="AD198" s="14">
        <v>0</v>
      </c>
      <c r="AE198" s="14">
        <v>0</v>
      </c>
      <c r="AF198" s="14">
        <v>0</v>
      </c>
      <c r="AG198" s="14">
        <v>0</v>
      </c>
      <c r="AH198" s="14">
        <v>0</v>
      </c>
      <c r="AI198" s="14">
        <v>0</v>
      </c>
      <c r="AJ198" s="25">
        <f>SUM(MMTSPS_All_Data[[#This Row],[ADF %]:[Dev Disabled %]])</f>
        <v>0</v>
      </c>
      <c r="AK198" s="25">
        <f>SUM(MMTSPS_All_Data[[#This Row],[Family %]:[Dev Disabled %]])</f>
        <v>0</v>
      </c>
      <c r="AL198" s="4">
        <v>7338.3644859813085</v>
      </c>
      <c r="AM198" s="42">
        <v>0.96189111936130367</v>
      </c>
      <c r="AN198" s="12">
        <v>921.35514018691583</v>
      </c>
      <c r="AO198" s="12">
        <v>399</v>
      </c>
      <c r="AP198" s="12">
        <v>818.08411214953276</v>
      </c>
      <c r="AQ198" s="12">
        <v>1409.0747663551401</v>
      </c>
      <c r="AR198" s="12">
        <v>108.18691588785046</v>
      </c>
      <c r="AS198" s="12">
        <v>723.1682242990654</v>
      </c>
      <c r="AT198" s="12">
        <v>4378.869158878505</v>
      </c>
      <c r="AU198" s="44">
        <v>0.59670913965142858</v>
      </c>
      <c r="AV198" s="4">
        <v>2959.4953271028039</v>
      </c>
      <c r="AW198" s="6">
        <v>1</v>
      </c>
      <c r="AX198" s="12">
        <v>3649.8878504672898</v>
      </c>
      <c r="AY198" s="4">
        <v>1301.8504672897195</v>
      </c>
      <c r="AZ198" s="14">
        <v>1.7853615082765775</v>
      </c>
      <c r="BA198" s="12">
        <v>3649.8878504672898</v>
      </c>
    </row>
    <row r="199" spans="1:53" x14ac:dyDescent="0.25">
      <c r="A199" s="46">
        <v>36</v>
      </c>
      <c r="B199" s="7" t="s">
        <v>15</v>
      </c>
      <c r="C199" s="7" t="s">
        <v>24</v>
      </c>
      <c r="D199" s="7" t="s">
        <v>48</v>
      </c>
      <c r="E199" s="3">
        <v>0</v>
      </c>
      <c r="F199" s="3">
        <v>0</v>
      </c>
      <c r="G199" s="3">
        <v>1</v>
      </c>
      <c r="H199" s="3">
        <v>0</v>
      </c>
      <c r="I199" s="3">
        <v>0</v>
      </c>
      <c r="J199" s="6">
        <v>30</v>
      </c>
      <c r="K199" s="9">
        <v>29</v>
      </c>
      <c r="L199" s="11">
        <v>4.5</v>
      </c>
      <c r="M199" s="12" t="s">
        <v>11</v>
      </c>
      <c r="N199" s="8">
        <v>0</v>
      </c>
      <c r="O199" s="8">
        <v>0</v>
      </c>
      <c r="P199" s="8">
        <v>2</v>
      </c>
      <c r="Q199" s="8">
        <v>34</v>
      </c>
      <c r="R199" s="8">
        <v>0</v>
      </c>
      <c r="S199" s="8">
        <v>0</v>
      </c>
      <c r="T199" s="25">
        <f>IFERROR((MMTSPS_All_Data[[#This Row],[SROs]]*0.5+MMTSPS_All_Data[[#This Row],[0 - Bedroom]]*0.75+MMTSPS_All_Data[[#This Row],[1 - Bedroom]]*1+MMTSPS_All_Data[[#This Row],[2 - Bedroom]]*2+MMTSPS_All_Data[[#This Row],[3 - Bedroom]]*3+MMTSPS_All_Data[[#This Row],[4 - Bedroom]]*4)/SUM(MMTSPS_All_Data[[#This Row],[SROs]:[4 - Bedroom]]),"err")</f>
        <v>1.9444444444444444</v>
      </c>
      <c r="U199" s="9">
        <v>30</v>
      </c>
      <c r="V199" s="23">
        <f>IFERROR(MMTSPS_All_Data[[#This Row],[Total units with PBRA]]/MMTSPS_All_Data[[#This Row],[Total Units]],"Err")</f>
        <v>0.83333333333333337</v>
      </c>
      <c r="W199" s="41">
        <v>0</v>
      </c>
      <c r="X199" s="14">
        <v>0.83333333333333337</v>
      </c>
      <c r="Y199" s="14">
        <v>0</v>
      </c>
      <c r="Z199" s="14">
        <v>0.1388888888888889</v>
      </c>
      <c r="AA199" s="25">
        <f>SUM(MMTSPS_All_Data[[#This Row],[% Units with Rent &lt; 30% AMI]:[% Units with Rent &gt; 60% AMI]])</f>
        <v>0.97222222222222232</v>
      </c>
      <c r="AB199" s="25">
        <f>IF(MMTSPS_All_Data[[#This Row],[Rent Category Total % ]]="A","n/a",MMTSPS_All_Data[[#This Row],[% Units with Rent &lt; 30% AMI]]*0.3+MMTSPS_All_Data[[#This Row],[% Units with Rent 31-50% AMI]]*0.5+MMTSPS_All_Data[[#This Row],[% Units with Rent 51-60% AMI]]*0.6+MMTSPS_All_Data[[#This Row],[% Units with Rent &gt; 60% AMI]]*0.8)</f>
        <v>0.52777777777777779</v>
      </c>
      <c r="AC199" s="14">
        <v>0</v>
      </c>
      <c r="AD199" s="14">
        <v>0.97222222222222221</v>
      </c>
      <c r="AE199" s="14">
        <v>0</v>
      </c>
      <c r="AF199" s="14">
        <v>0</v>
      </c>
      <c r="AG199" s="14">
        <v>0</v>
      </c>
      <c r="AH199" s="14">
        <v>0</v>
      </c>
      <c r="AI199" s="14">
        <v>0</v>
      </c>
      <c r="AJ199" s="25">
        <f>SUM(MMTSPS_All_Data[[#This Row],[ADF %]:[Dev Disabled %]])</f>
        <v>0</v>
      </c>
      <c r="AK199" s="25">
        <f>SUM(MMTSPS_All_Data[[#This Row],[Family %]:[Dev Disabled %]])</f>
        <v>0.97222222222222221</v>
      </c>
      <c r="AL199" s="4">
        <v>4989.6388888888887</v>
      </c>
      <c r="AM199" s="42">
        <v>0.96216974900924701</v>
      </c>
      <c r="AN199" s="12">
        <v>1218.2222222222222</v>
      </c>
      <c r="AO199" s="12">
        <v>625.22222222222217</v>
      </c>
      <c r="AP199" s="12">
        <v>893.72222222222217</v>
      </c>
      <c r="AQ199" s="12">
        <v>834.25</v>
      </c>
      <c r="AR199" s="12">
        <v>87.916666666666671</v>
      </c>
      <c r="AS199" s="12">
        <v>288.55555555555554</v>
      </c>
      <c r="AT199" s="12">
        <v>3947.8888888888887</v>
      </c>
      <c r="AU199" s="44">
        <v>0.7912173559654172</v>
      </c>
      <c r="AV199" s="4">
        <v>1041.75</v>
      </c>
      <c r="AW199" s="6">
        <v>1</v>
      </c>
      <c r="AX199" s="12">
        <v>25862.555555555555</v>
      </c>
      <c r="AY199" s="4">
        <v>279.19444444444446</v>
      </c>
      <c r="AZ199" s="14">
        <v>1.366129972315314</v>
      </c>
      <c r="BA199" s="12">
        <v>25862.555555555555</v>
      </c>
    </row>
    <row r="200" spans="1:53" x14ac:dyDescent="0.25">
      <c r="A200" s="46">
        <v>30</v>
      </c>
      <c r="B200" s="7" t="s">
        <v>15</v>
      </c>
      <c r="C200" s="7" t="s">
        <v>24</v>
      </c>
      <c r="D200" s="7" t="s">
        <v>48</v>
      </c>
      <c r="E200" s="3">
        <v>0</v>
      </c>
      <c r="F200" s="3">
        <v>0</v>
      </c>
      <c r="G200" s="3">
        <v>0</v>
      </c>
      <c r="H200" s="3">
        <v>0</v>
      </c>
      <c r="I200" s="3">
        <v>1</v>
      </c>
      <c r="J200" s="6">
        <v>20</v>
      </c>
      <c r="K200" s="9">
        <v>19</v>
      </c>
      <c r="L200" s="11">
        <v>7.5</v>
      </c>
      <c r="M200" s="12" t="s">
        <v>11</v>
      </c>
      <c r="N200" s="8">
        <v>0</v>
      </c>
      <c r="O200" s="8">
        <v>8</v>
      </c>
      <c r="P200" s="8">
        <v>12</v>
      </c>
      <c r="Q200" s="8">
        <v>10</v>
      </c>
      <c r="R200" s="8">
        <v>0</v>
      </c>
      <c r="S200" s="8">
        <v>0</v>
      </c>
      <c r="T200" s="25">
        <f>IFERROR((MMTSPS_All_Data[[#This Row],[SROs]]*0.5+MMTSPS_All_Data[[#This Row],[0 - Bedroom]]*0.75+MMTSPS_All_Data[[#This Row],[1 - Bedroom]]*1+MMTSPS_All_Data[[#This Row],[2 - Bedroom]]*2+MMTSPS_All_Data[[#This Row],[3 - Bedroom]]*3+MMTSPS_All_Data[[#This Row],[4 - Bedroom]]*4)/SUM(MMTSPS_All_Data[[#This Row],[SROs]:[4 - Bedroom]]),"err")</f>
        <v>1.2666666666666666</v>
      </c>
      <c r="U200" s="9">
        <v>0</v>
      </c>
      <c r="V200" s="23">
        <f>IFERROR(MMTSPS_All_Data[[#This Row],[Total units with PBRA]]/MMTSPS_All_Data[[#This Row],[Total Units]],"Err")</f>
        <v>0</v>
      </c>
      <c r="W200" s="41">
        <v>0</v>
      </c>
      <c r="X200" s="14">
        <v>1</v>
      </c>
      <c r="Y200" s="14">
        <v>0</v>
      </c>
      <c r="Z200" s="14">
        <v>0</v>
      </c>
      <c r="AA200" s="25">
        <f>SUM(MMTSPS_All_Data[[#This Row],[% Units with Rent &lt; 30% AMI]:[% Units with Rent &gt; 60% AMI]])</f>
        <v>1</v>
      </c>
      <c r="AB200" s="25">
        <f>IF(MMTSPS_All_Data[[#This Row],[Rent Category Total % ]]="A","n/a",MMTSPS_All_Data[[#This Row],[% Units with Rent &lt; 30% AMI]]*0.3+MMTSPS_All_Data[[#This Row],[% Units with Rent 31-50% AMI]]*0.5+MMTSPS_All_Data[[#This Row],[% Units with Rent 51-60% AMI]]*0.6+MMTSPS_All_Data[[#This Row],[% Units with Rent &gt; 60% AMI]]*0.8)</f>
        <v>0.5</v>
      </c>
      <c r="AC200" s="14">
        <v>0</v>
      </c>
      <c r="AD200" s="14">
        <v>0</v>
      </c>
      <c r="AE200" s="14">
        <v>0</v>
      </c>
      <c r="AF200" s="14">
        <v>0</v>
      </c>
      <c r="AG200" s="14">
        <v>0</v>
      </c>
      <c r="AH200" s="14">
        <v>0</v>
      </c>
      <c r="AI200" s="14">
        <v>0</v>
      </c>
      <c r="AJ200" s="25">
        <f>SUM(MMTSPS_All_Data[[#This Row],[ADF %]:[Dev Disabled %]])</f>
        <v>0</v>
      </c>
      <c r="AK200" s="25">
        <f>SUM(MMTSPS_All_Data[[#This Row],[Family %]:[Dev Disabled %]])</f>
        <v>0</v>
      </c>
      <c r="AL200" s="4">
        <v>5532.5333333333338</v>
      </c>
      <c r="AM200" s="42">
        <v>0.98902642329793533</v>
      </c>
      <c r="AN200" s="12">
        <v>1593.4</v>
      </c>
      <c r="AO200" s="12">
        <v>181.93333333333334</v>
      </c>
      <c r="AP200" s="12">
        <v>498.96666666666664</v>
      </c>
      <c r="AQ200" s="12">
        <v>1088.8333333333333</v>
      </c>
      <c r="AR200" s="12">
        <v>70.566666666666663</v>
      </c>
      <c r="AS200" s="12">
        <v>302.3</v>
      </c>
      <c r="AT200" s="12">
        <v>3736</v>
      </c>
      <c r="AU200" s="44">
        <v>0.67527835349689114</v>
      </c>
      <c r="AV200" s="4">
        <v>1796.5333333333333</v>
      </c>
      <c r="AW200" s="6">
        <v>1</v>
      </c>
      <c r="AX200" s="12">
        <v>15959.333333333334</v>
      </c>
      <c r="AY200" s="4">
        <v>245.63333333333333</v>
      </c>
      <c r="AZ200" s="14">
        <v>1.1583811550282632</v>
      </c>
      <c r="BA200" s="12">
        <v>15959.333333333334</v>
      </c>
    </row>
    <row r="201" spans="1:53" x14ac:dyDescent="0.25">
      <c r="A201" s="46">
        <v>74</v>
      </c>
      <c r="B201" s="7" t="s">
        <v>15</v>
      </c>
      <c r="C201" s="7" t="s">
        <v>24</v>
      </c>
      <c r="D201" s="7" t="s">
        <v>48</v>
      </c>
      <c r="E201" s="3">
        <v>0</v>
      </c>
      <c r="F201" s="3">
        <v>1</v>
      </c>
      <c r="G201" s="3">
        <v>0</v>
      </c>
      <c r="H201" s="3">
        <v>0</v>
      </c>
      <c r="I201" s="3">
        <v>0</v>
      </c>
      <c r="J201" s="6">
        <v>23</v>
      </c>
      <c r="K201" s="9">
        <v>22</v>
      </c>
      <c r="L201" s="11">
        <v>12.333333333333334</v>
      </c>
      <c r="M201" s="12" t="s">
        <v>11</v>
      </c>
      <c r="N201" s="8">
        <v>0</v>
      </c>
      <c r="O201" s="8">
        <v>0</v>
      </c>
      <c r="P201" s="8">
        <v>0</v>
      </c>
      <c r="Q201" s="8">
        <v>52</v>
      </c>
      <c r="R201" s="8">
        <v>22</v>
      </c>
      <c r="S201" s="8">
        <v>0</v>
      </c>
      <c r="T201" s="25">
        <f>IFERROR((MMTSPS_All_Data[[#This Row],[SROs]]*0.5+MMTSPS_All_Data[[#This Row],[0 - Bedroom]]*0.75+MMTSPS_All_Data[[#This Row],[1 - Bedroom]]*1+MMTSPS_All_Data[[#This Row],[2 - Bedroom]]*2+MMTSPS_All_Data[[#This Row],[3 - Bedroom]]*3+MMTSPS_All_Data[[#This Row],[4 - Bedroom]]*4)/SUM(MMTSPS_All_Data[[#This Row],[SROs]:[4 - Bedroom]]),"err")</f>
        <v>2.2972972972972974</v>
      </c>
      <c r="U201" s="9">
        <v>0</v>
      </c>
      <c r="V201" s="23">
        <f>IFERROR(MMTSPS_All_Data[[#This Row],[Total units with PBRA]]/MMTSPS_All_Data[[#This Row],[Total Units]],"Err")</f>
        <v>0</v>
      </c>
      <c r="W201" s="41">
        <v>0</v>
      </c>
      <c r="X201" s="14">
        <v>0</v>
      </c>
      <c r="Y201" s="14">
        <v>0.98648648648648651</v>
      </c>
      <c r="Z201" s="14">
        <v>0</v>
      </c>
      <c r="AA201" s="25">
        <f>SUM(MMTSPS_All_Data[[#This Row],[% Units with Rent &lt; 30% AMI]:[% Units with Rent &gt; 60% AMI]])</f>
        <v>0.98648648648648651</v>
      </c>
      <c r="AB201" s="25">
        <f>IF(MMTSPS_All_Data[[#This Row],[Rent Category Total % ]]="A","n/a",MMTSPS_All_Data[[#This Row],[% Units with Rent &lt; 30% AMI]]*0.3+MMTSPS_All_Data[[#This Row],[% Units with Rent 31-50% AMI]]*0.5+MMTSPS_All_Data[[#This Row],[% Units with Rent 51-60% AMI]]*0.6+MMTSPS_All_Data[[#This Row],[% Units with Rent &gt; 60% AMI]]*0.8)</f>
        <v>0.59189189189189184</v>
      </c>
      <c r="AC201" s="14">
        <v>0</v>
      </c>
      <c r="AD201" s="14">
        <v>0</v>
      </c>
      <c r="AE201" s="14">
        <v>0</v>
      </c>
      <c r="AF201" s="14">
        <v>0</v>
      </c>
      <c r="AG201" s="14">
        <v>0</v>
      </c>
      <c r="AH201" s="14">
        <v>0</v>
      </c>
      <c r="AI201" s="14">
        <v>0</v>
      </c>
      <c r="AJ201" s="25">
        <f>SUM(MMTSPS_All_Data[[#This Row],[ADF %]:[Dev Disabled %]])</f>
        <v>0</v>
      </c>
      <c r="AK201" s="25">
        <f>SUM(MMTSPS_All_Data[[#This Row],[Family %]:[Dev Disabled %]])</f>
        <v>0</v>
      </c>
      <c r="AL201" s="4">
        <v>7169.7972972972975</v>
      </c>
      <c r="AM201" s="42">
        <v>0.96026073488469321</v>
      </c>
      <c r="AN201" s="12">
        <v>1426.6216216216217</v>
      </c>
      <c r="AO201" s="12">
        <v>509.51351351351349</v>
      </c>
      <c r="AP201" s="12">
        <v>830.8648648648649</v>
      </c>
      <c r="AQ201" s="12">
        <v>1810.7432432432433</v>
      </c>
      <c r="AR201" s="12">
        <v>135.48648648648648</v>
      </c>
      <c r="AS201" s="12">
        <v>250</v>
      </c>
      <c r="AT201" s="12">
        <v>4963.22972972973</v>
      </c>
      <c r="AU201" s="44">
        <v>0.69224128994562395</v>
      </c>
      <c r="AV201" s="4">
        <v>2206.5675675675675</v>
      </c>
      <c r="AW201" s="6">
        <v>1</v>
      </c>
      <c r="AX201" s="12">
        <v>26773.162162162163</v>
      </c>
      <c r="AY201" s="4">
        <v>130.45945945945945</v>
      </c>
      <c r="AZ201" s="14">
        <v>1.0628384711518433</v>
      </c>
      <c r="BA201" s="12">
        <v>26773.162162162163</v>
      </c>
    </row>
    <row r="202" spans="1:53" x14ac:dyDescent="0.25">
      <c r="A202" s="46">
        <v>96</v>
      </c>
      <c r="B202" s="7" t="s">
        <v>18</v>
      </c>
      <c r="C202" s="7" t="s">
        <v>24</v>
      </c>
      <c r="D202" s="7" t="s">
        <v>48</v>
      </c>
      <c r="E202" s="3">
        <v>0</v>
      </c>
      <c r="F202" s="3">
        <v>1</v>
      </c>
      <c r="G202" s="3">
        <v>0</v>
      </c>
      <c r="H202" s="3">
        <v>0</v>
      </c>
      <c r="I202" s="3">
        <v>0</v>
      </c>
      <c r="J202" s="6">
        <v>39</v>
      </c>
      <c r="K202" s="9">
        <v>10</v>
      </c>
      <c r="L202" s="11">
        <v>7.384615384615385</v>
      </c>
      <c r="M202" s="12" t="s">
        <v>11</v>
      </c>
      <c r="N202" s="8">
        <v>0</v>
      </c>
      <c r="O202" s="8">
        <v>0</v>
      </c>
      <c r="P202" s="8">
        <v>0</v>
      </c>
      <c r="Q202" s="8">
        <v>96</v>
      </c>
      <c r="R202" s="8">
        <v>0</v>
      </c>
      <c r="S202" s="8">
        <v>0</v>
      </c>
      <c r="T202" s="25">
        <f>IFERROR((MMTSPS_All_Data[[#This Row],[SROs]]*0.5+MMTSPS_All_Data[[#This Row],[0 - Bedroom]]*0.75+MMTSPS_All_Data[[#This Row],[1 - Bedroom]]*1+MMTSPS_All_Data[[#This Row],[2 - Bedroom]]*2+MMTSPS_All_Data[[#This Row],[3 - Bedroom]]*3+MMTSPS_All_Data[[#This Row],[4 - Bedroom]]*4)/SUM(MMTSPS_All_Data[[#This Row],[SROs]:[4 - Bedroom]]),"err")</f>
        <v>2</v>
      </c>
      <c r="U202" s="9">
        <v>0</v>
      </c>
      <c r="V202" s="23">
        <f>IFERROR(MMTSPS_All_Data[[#This Row],[Total units with PBRA]]/MMTSPS_All_Data[[#This Row],[Total Units]],"Err")</f>
        <v>0</v>
      </c>
      <c r="W202" s="41">
        <v>0</v>
      </c>
      <c r="X202" s="14">
        <v>0</v>
      </c>
      <c r="Y202" s="14">
        <v>1</v>
      </c>
      <c r="Z202" s="14">
        <v>0</v>
      </c>
      <c r="AA202" s="25">
        <f>SUM(MMTSPS_All_Data[[#This Row],[% Units with Rent &lt; 30% AMI]:[% Units with Rent &gt; 60% AMI]])</f>
        <v>1</v>
      </c>
      <c r="AB202" s="25">
        <f>IF(MMTSPS_All_Data[[#This Row],[Rent Category Total % ]]="A","n/a",MMTSPS_All_Data[[#This Row],[% Units with Rent &lt; 30% AMI]]*0.3+MMTSPS_All_Data[[#This Row],[% Units with Rent 31-50% AMI]]*0.5+MMTSPS_All_Data[[#This Row],[% Units with Rent 51-60% AMI]]*0.6+MMTSPS_All_Data[[#This Row],[% Units with Rent &gt; 60% AMI]]*0.8)</f>
        <v>0.6</v>
      </c>
      <c r="AC202" s="14">
        <v>1</v>
      </c>
      <c r="AD202" s="14">
        <v>0</v>
      </c>
      <c r="AE202" s="14">
        <v>0</v>
      </c>
      <c r="AF202" s="14">
        <v>0</v>
      </c>
      <c r="AG202" s="14">
        <v>0</v>
      </c>
      <c r="AH202" s="14">
        <v>0</v>
      </c>
      <c r="AI202" s="14">
        <v>0</v>
      </c>
      <c r="AJ202" s="25">
        <f>SUM(MMTSPS_All_Data[[#This Row],[ADF %]:[Dev Disabled %]])</f>
        <v>0</v>
      </c>
      <c r="AK202" s="25">
        <f>SUM(MMTSPS_All_Data[[#This Row],[Family %]:[Dev Disabled %]])</f>
        <v>1</v>
      </c>
      <c r="AL202" s="4">
        <v>8263.4791666666661</v>
      </c>
      <c r="AM202" s="42">
        <v>0.97238610782349022</v>
      </c>
      <c r="AN202" s="12">
        <v>781.13541666666663</v>
      </c>
      <c r="AO202" s="12">
        <v>959.41666666666663</v>
      </c>
      <c r="AP202" s="12">
        <v>1006.2083333333334</v>
      </c>
      <c r="AQ202" s="12">
        <v>1271.9583333333333</v>
      </c>
      <c r="AR202" s="12">
        <v>121.30208333333333</v>
      </c>
      <c r="AS202" s="12">
        <v>252.625</v>
      </c>
      <c r="AT202" s="12">
        <v>4392.645833333333</v>
      </c>
      <c r="AU202" s="44">
        <v>0.53157341414406256</v>
      </c>
      <c r="AV202" s="4">
        <v>3870.8333333333335</v>
      </c>
      <c r="AW202" s="6">
        <v>1</v>
      </c>
      <c r="AX202" s="12">
        <v>43471.572916666664</v>
      </c>
      <c r="AY202" s="4">
        <v>675.08333333333337</v>
      </c>
      <c r="AZ202" s="14">
        <v>1.2112441002372942</v>
      </c>
      <c r="BA202" s="12">
        <v>47567.145833333336</v>
      </c>
    </row>
    <row r="203" spans="1:53" x14ac:dyDescent="0.25">
      <c r="A203" s="46">
        <v>6</v>
      </c>
      <c r="B203" s="7" t="s">
        <v>18</v>
      </c>
      <c r="C203" s="7" t="s">
        <v>24</v>
      </c>
      <c r="D203" s="7" t="s">
        <v>48</v>
      </c>
      <c r="E203" s="3">
        <v>0</v>
      </c>
      <c r="F203" s="3">
        <v>0</v>
      </c>
      <c r="G203" s="3">
        <v>0</v>
      </c>
      <c r="H203" s="3">
        <v>0</v>
      </c>
      <c r="I203" s="3">
        <v>0</v>
      </c>
      <c r="J203" s="6">
        <v>7</v>
      </c>
      <c r="K203" s="9">
        <v>6</v>
      </c>
      <c r="L203" s="11">
        <v>6</v>
      </c>
      <c r="M203" s="12" t="s">
        <v>11</v>
      </c>
      <c r="N203" s="8">
        <v>0</v>
      </c>
      <c r="O203" s="8">
        <v>0</v>
      </c>
      <c r="P203" s="8">
        <v>6</v>
      </c>
      <c r="Q203" s="8">
        <v>0</v>
      </c>
      <c r="R203" s="8">
        <v>0</v>
      </c>
      <c r="S203" s="8">
        <v>0</v>
      </c>
      <c r="T203" s="25">
        <f>IFERROR((MMTSPS_All_Data[[#This Row],[SROs]]*0.5+MMTSPS_All_Data[[#This Row],[0 - Bedroom]]*0.75+MMTSPS_All_Data[[#This Row],[1 - Bedroom]]*1+MMTSPS_All_Data[[#This Row],[2 - Bedroom]]*2+MMTSPS_All_Data[[#This Row],[3 - Bedroom]]*3+MMTSPS_All_Data[[#This Row],[4 - Bedroom]]*4)/SUM(MMTSPS_All_Data[[#This Row],[SROs]:[4 - Bedroom]]),"err")</f>
        <v>1</v>
      </c>
      <c r="U203" s="9">
        <v>0</v>
      </c>
      <c r="V203" s="23">
        <f>IFERROR(MMTSPS_All_Data[[#This Row],[Total units with PBRA]]/MMTSPS_All_Data[[#This Row],[Total Units]],"Err")</f>
        <v>0</v>
      </c>
      <c r="W203" s="41">
        <v>0</v>
      </c>
      <c r="X203" s="14">
        <v>1</v>
      </c>
      <c r="Y203" s="14">
        <v>0</v>
      </c>
      <c r="Z203" s="14">
        <v>0</v>
      </c>
      <c r="AA203" s="25">
        <f>SUM(MMTSPS_All_Data[[#This Row],[% Units with Rent &lt; 30% AMI]:[% Units with Rent &gt; 60% AMI]])</f>
        <v>1</v>
      </c>
      <c r="AB203" s="25">
        <f>IF(MMTSPS_All_Data[[#This Row],[Rent Category Total % ]]="A","n/a",MMTSPS_All_Data[[#This Row],[% Units with Rent &lt; 30% AMI]]*0.3+MMTSPS_All_Data[[#This Row],[% Units with Rent 31-50% AMI]]*0.5+MMTSPS_All_Data[[#This Row],[% Units with Rent 51-60% AMI]]*0.6+MMTSPS_All_Data[[#This Row],[% Units with Rent &gt; 60% AMI]]*0.8)</f>
        <v>0.5</v>
      </c>
      <c r="AC203" s="14">
        <v>0</v>
      </c>
      <c r="AD203" s="14">
        <v>0</v>
      </c>
      <c r="AE203" s="14">
        <v>0</v>
      </c>
      <c r="AF203" s="14">
        <v>0</v>
      </c>
      <c r="AG203" s="14">
        <v>1</v>
      </c>
      <c r="AH203" s="14">
        <v>1</v>
      </c>
      <c r="AI203" s="14">
        <v>0</v>
      </c>
      <c r="AJ203" s="25">
        <f>SUM(MMTSPS_All_Data[[#This Row],[ADF %]:[Dev Disabled %]])</f>
        <v>2</v>
      </c>
      <c r="AK203" s="25">
        <f>SUM(MMTSPS_All_Data[[#This Row],[Family %]:[Dev Disabled %]])</f>
        <v>2</v>
      </c>
      <c r="AL203" s="4">
        <v>5897.666666666667</v>
      </c>
      <c r="AM203" s="42">
        <v>0.95</v>
      </c>
      <c r="AN203" s="12">
        <v>1294.3333333333333</v>
      </c>
      <c r="AO203" s="12">
        <v>1601.1666666666667</v>
      </c>
      <c r="AP203" s="12">
        <v>1059.3333333333333</v>
      </c>
      <c r="AQ203" s="12">
        <v>843.16666666666663</v>
      </c>
      <c r="AR203" s="12">
        <v>125.16666666666667</v>
      </c>
      <c r="AS203" s="12">
        <v>696</v>
      </c>
      <c r="AT203" s="12">
        <v>5619.166666666667</v>
      </c>
      <c r="AU203" s="44">
        <v>0.95277793477646522</v>
      </c>
      <c r="AV203" s="4">
        <v>278.5</v>
      </c>
      <c r="AW203" s="6">
        <v>0</v>
      </c>
      <c r="AX203" s="12" t="s">
        <v>11</v>
      </c>
      <c r="AY203" s="4">
        <v>278.5</v>
      </c>
      <c r="AZ203" s="14" t="s">
        <v>11</v>
      </c>
      <c r="BA203" s="12" t="s">
        <v>11</v>
      </c>
    </row>
    <row r="204" spans="1:53" x14ac:dyDescent="0.25">
      <c r="A204" s="46">
        <v>24</v>
      </c>
      <c r="B204" s="7" t="s">
        <v>19</v>
      </c>
      <c r="C204" s="7" t="s">
        <v>24</v>
      </c>
      <c r="D204" s="7" t="s">
        <v>48</v>
      </c>
      <c r="E204" s="3">
        <v>0</v>
      </c>
      <c r="F204" s="3">
        <v>0</v>
      </c>
      <c r="G204" s="3">
        <v>1</v>
      </c>
      <c r="H204" s="3">
        <v>0</v>
      </c>
      <c r="I204" s="3">
        <v>0</v>
      </c>
      <c r="J204" s="6">
        <v>6</v>
      </c>
      <c r="K204" s="9">
        <v>5</v>
      </c>
      <c r="L204" s="11">
        <v>4.8</v>
      </c>
      <c r="M204" s="12" t="s">
        <v>11</v>
      </c>
      <c r="N204" s="8">
        <v>0</v>
      </c>
      <c r="O204" s="8">
        <v>0</v>
      </c>
      <c r="P204" s="8">
        <v>0</v>
      </c>
      <c r="Q204" s="8">
        <v>8</v>
      </c>
      <c r="R204" s="8">
        <v>12</v>
      </c>
      <c r="S204" s="8">
        <v>4</v>
      </c>
      <c r="T204" s="25">
        <f>IFERROR((MMTSPS_All_Data[[#This Row],[SROs]]*0.5+MMTSPS_All_Data[[#This Row],[0 - Bedroom]]*0.75+MMTSPS_All_Data[[#This Row],[1 - Bedroom]]*1+MMTSPS_All_Data[[#This Row],[2 - Bedroom]]*2+MMTSPS_All_Data[[#This Row],[3 - Bedroom]]*3+MMTSPS_All_Data[[#This Row],[4 - Bedroom]]*4)/SUM(MMTSPS_All_Data[[#This Row],[SROs]:[4 - Bedroom]]),"err")</f>
        <v>2.8333333333333335</v>
      </c>
      <c r="U204" s="9">
        <v>24</v>
      </c>
      <c r="V204" s="23">
        <f>IFERROR(MMTSPS_All_Data[[#This Row],[Total units with PBRA]]/MMTSPS_All_Data[[#This Row],[Total Units]],"Err")</f>
        <v>1</v>
      </c>
      <c r="W204" s="41">
        <v>0</v>
      </c>
      <c r="X204" s="14">
        <v>1</v>
      </c>
      <c r="Y204" s="14">
        <v>0</v>
      </c>
      <c r="Z204" s="14">
        <v>0</v>
      </c>
      <c r="AA204" s="25">
        <f>SUM(MMTSPS_All_Data[[#This Row],[% Units with Rent &lt; 30% AMI]:[% Units with Rent &gt; 60% AMI]])</f>
        <v>1</v>
      </c>
      <c r="AB204" s="25">
        <f>IF(MMTSPS_All_Data[[#This Row],[Rent Category Total % ]]="A","n/a",MMTSPS_All_Data[[#This Row],[% Units with Rent &lt; 30% AMI]]*0.3+MMTSPS_All_Data[[#This Row],[% Units with Rent 31-50% AMI]]*0.5+MMTSPS_All_Data[[#This Row],[% Units with Rent 51-60% AMI]]*0.6+MMTSPS_All_Data[[#This Row],[% Units with Rent &gt; 60% AMI]]*0.8)</f>
        <v>0.5</v>
      </c>
      <c r="AC204" s="14">
        <v>0</v>
      </c>
      <c r="AD204" s="14">
        <v>0</v>
      </c>
      <c r="AE204" s="14">
        <v>1</v>
      </c>
      <c r="AF204" s="14">
        <v>0</v>
      </c>
      <c r="AG204" s="14">
        <v>0</v>
      </c>
      <c r="AH204" s="14">
        <v>0</v>
      </c>
      <c r="AI204" s="14">
        <v>0</v>
      </c>
      <c r="AJ204" s="25">
        <f>SUM(MMTSPS_All_Data[[#This Row],[ADF %]:[Dev Disabled %]])</f>
        <v>0</v>
      </c>
      <c r="AK204" s="25">
        <f>SUM(MMTSPS_All_Data[[#This Row],[Family %]:[Dev Disabled %]])</f>
        <v>1</v>
      </c>
      <c r="AL204" s="4">
        <v>7126.458333333333</v>
      </c>
      <c r="AM204" s="42">
        <v>0.92496704455576062</v>
      </c>
      <c r="AN204" s="12">
        <v>1477.5416666666667</v>
      </c>
      <c r="AO204" s="12">
        <v>682.58333333333337</v>
      </c>
      <c r="AP204" s="12">
        <v>1193.7083333333333</v>
      </c>
      <c r="AQ204" s="12">
        <v>1143.125</v>
      </c>
      <c r="AR204" s="12">
        <v>168.66666666666666</v>
      </c>
      <c r="AS204" s="12">
        <v>1127.1666666666667</v>
      </c>
      <c r="AT204" s="12">
        <v>5792.791666666667</v>
      </c>
      <c r="AU204" s="44">
        <v>0.81285701756950335</v>
      </c>
      <c r="AV204" s="4">
        <v>1333.6666666666667</v>
      </c>
      <c r="AW204" s="6">
        <v>1</v>
      </c>
      <c r="AX204" s="12">
        <v>17170.833333333332</v>
      </c>
      <c r="AY204" s="4">
        <v>633.95833333333337</v>
      </c>
      <c r="AZ204" s="14">
        <v>1.9060322753528256</v>
      </c>
      <c r="BA204" s="12">
        <v>17170.833333333332</v>
      </c>
    </row>
    <row r="205" spans="1:53" x14ac:dyDescent="0.25">
      <c r="A205" s="46">
        <v>4</v>
      </c>
      <c r="B205" s="7" t="s">
        <v>18</v>
      </c>
      <c r="C205" s="7" t="s">
        <v>24</v>
      </c>
      <c r="D205" s="7" t="s">
        <v>48</v>
      </c>
      <c r="E205" s="3">
        <v>0</v>
      </c>
      <c r="F205" s="3">
        <v>0</v>
      </c>
      <c r="G205" s="3">
        <v>0</v>
      </c>
      <c r="H205" s="3">
        <v>0</v>
      </c>
      <c r="I205" s="3">
        <v>0</v>
      </c>
      <c r="J205" s="6">
        <v>26</v>
      </c>
      <c r="K205" s="9">
        <v>5</v>
      </c>
      <c r="L205" s="11">
        <v>4</v>
      </c>
      <c r="M205" s="12" t="s">
        <v>11</v>
      </c>
      <c r="N205" s="8">
        <v>0</v>
      </c>
      <c r="O205" s="8">
        <v>0</v>
      </c>
      <c r="P205" s="8">
        <v>0</v>
      </c>
      <c r="Q205" s="8">
        <v>4</v>
      </c>
      <c r="R205" s="8">
        <v>0</v>
      </c>
      <c r="S205" s="8">
        <v>0</v>
      </c>
      <c r="T205" s="25">
        <f>IFERROR((MMTSPS_All_Data[[#This Row],[SROs]]*0.5+MMTSPS_All_Data[[#This Row],[0 - Bedroom]]*0.75+MMTSPS_All_Data[[#This Row],[1 - Bedroom]]*1+MMTSPS_All_Data[[#This Row],[2 - Bedroom]]*2+MMTSPS_All_Data[[#This Row],[3 - Bedroom]]*3+MMTSPS_All_Data[[#This Row],[4 - Bedroom]]*4)/SUM(MMTSPS_All_Data[[#This Row],[SROs]:[4 - Bedroom]]),"err")</f>
        <v>2</v>
      </c>
      <c r="U205" s="9">
        <v>0</v>
      </c>
      <c r="V205" s="23">
        <f>IFERROR(MMTSPS_All_Data[[#This Row],[Total units with PBRA]]/MMTSPS_All_Data[[#This Row],[Total Units]],"Err")</f>
        <v>0</v>
      </c>
      <c r="W205" s="41">
        <v>0</v>
      </c>
      <c r="X205" s="14">
        <v>1</v>
      </c>
      <c r="Y205" s="14">
        <v>0</v>
      </c>
      <c r="Z205" s="14">
        <v>0</v>
      </c>
      <c r="AA205" s="25">
        <f>SUM(MMTSPS_All_Data[[#This Row],[% Units with Rent &lt; 30% AMI]:[% Units with Rent &gt; 60% AMI]])</f>
        <v>1</v>
      </c>
      <c r="AB205" s="25">
        <f>IF(MMTSPS_All_Data[[#This Row],[Rent Category Total % ]]="A","n/a",MMTSPS_All_Data[[#This Row],[% Units with Rent &lt; 30% AMI]]*0.3+MMTSPS_All_Data[[#This Row],[% Units with Rent 31-50% AMI]]*0.5+MMTSPS_All_Data[[#This Row],[% Units with Rent 51-60% AMI]]*0.6+MMTSPS_All_Data[[#This Row],[% Units with Rent &gt; 60% AMI]]*0.8)</f>
        <v>0.5</v>
      </c>
      <c r="AC205" s="14">
        <v>0</v>
      </c>
      <c r="AD205" s="14">
        <v>0</v>
      </c>
      <c r="AE205" s="14">
        <v>0</v>
      </c>
      <c r="AF205" s="14">
        <v>1</v>
      </c>
      <c r="AG205" s="14">
        <v>0</v>
      </c>
      <c r="AH205" s="14">
        <v>0</v>
      </c>
      <c r="AI205" s="14">
        <v>0</v>
      </c>
      <c r="AJ205" s="25">
        <f>SUM(MMTSPS_All_Data[[#This Row],[ADF %]:[Dev Disabled %]])</f>
        <v>1</v>
      </c>
      <c r="AK205" s="25">
        <f>SUM(MMTSPS_All_Data[[#This Row],[Family %]:[Dev Disabled %]])</f>
        <v>1</v>
      </c>
      <c r="AL205" s="4">
        <v>5576.5</v>
      </c>
      <c r="AM205" s="42">
        <v>0.75544871794871793</v>
      </c>
      <c r="AN205" s="12">
        <v>1470.75</v>
      </c>
      <c r="AO205" s="12">
        <v>1301</v>
      </c>
      <c r="AP205" s="12">
        <v>1161.25</v>
      </c>
      <c r="AQ205" s="12">
        <v>1759.25</v>
      </c>
      <c r="AR205" s="12">
        <v>148.5</v>
      </c>
      <c r="AS205" s="12">
        <v>0</v>
      </c>
      <c r="AT205" s="12">
        <v>5840.75</v>
      </c>
      <c r="AU205" s="44">
        <v>1.047386353447503</v>
      </c>
      <c r="AV205" s="4">
        <v>-264.25</v>
      </c>
      <c r="AW205" s="6">
        <v>0</v>
      </c>
      <c r="AX205" s="12" t="s">
        <v>11</v>
      </c>
      <c r="AY205" s="4">
        <v>-264.25</v>
      </c>
      <c r="AZ205" s="14" t="s">
        <v>11</v>
      </c>
      <c r="BA205" s="12" t="s">
        <v>11</v>
      </c>
    </row>
    <row r="206" spans="1:53" x14ac:dyDescent="0.25">
      <c r="A206" s="46">
        <v>56</v>
      </c>
      <c r="B206" s="7" t="s">
        <v>18</v>
      </c>
      <c r="C206" s="7" t="s">
        <v>24</v>
      </c>
      <c r="D206" s="7" t="s">
        <v>48</v>
      </c>
      <c r="E206" s="3">
        <v>0</v>
      </c>
      <c r="F206" s="3">
        <v>1</v>
      </c>
      <c r="G206" s="3">
        <v>0</v>
      </c>
      <c r="H206" s="3">
        <v>0</v>
      </c>
      <c r="I206" s="3">
        <v>0</v>
      </c>
      <c r="J206" s="6">
        <v>15</v>
      </c>
      <c r="K206" s="9">
        <v>14</v>
      </c>
      <c r="L206" s="11">
        <v>7</v>
      </c>
      <c r="M206" s="12" t="s">
        <v>11</v>
      </c>
      <c r="N206" s="8">
        <v>0</v>
      </c>
      <c r="O206" s="8">
        <v>0</v>
      </c>
      <c r="P206" s="8">
        <v>0</v>
      </c>
      <c r="Q206" s="8">
        <v>28</v>
      </c>
      <c r="R206" s="8">
        <v>28</v>
      </c>
      <c r="S206" s="8">
        <v>0</v>
      </c>
      <c r="T206" s="25">
        <f>IFERROR((MMTSPS_All_Data[[#This Row],[SROs]]*0.5+MMTSPS_All_Data[[#This Row],[0 - Bedroom]]*0.75+MMTSPS_All_Data[[#This Row],[1 - Bedroom]]*1+MMTSPS_All_Data[[#This Row],[2 - Bedroom]]*2+MMTSPS_All_Data[[#This Row],[3 - Bedroom]]*3+MMTSPS_All_Data[[#This Row],[4 - Bedroom]]*4)/SUM(MMTSPS_All_Data[[#This Row],[SROs]:[4 - Bedroom]]),"err")</f>
        <v>2.5</v>
      </c>
      <c r="U206" s="9">
        <v>0</v>
      </c>
      <c r="V206" s="23">
        <f>IFERROR(MMTSPS_All_Data[[#This Row],[Total units with PBRA]]/MMTSPS_All_Data[[#This Row],[Total Units]],"Err")</f>
        <v>0</v>
      </c>
      <c r="W206" s="41">
        <v>7.1428571428571425E-2</v>
      </c>
      <c r="X206" s="14">
        <v>0.5714285714285714</v>
      </c>
      <c r="Y206" s="14">
        <v>0.35714285714285715</v>
      </c>
      <c r="Z206" s="14">
        <v>0</v>
      </c>
      <c r="AA206" s="25">
        <f>SUM(MMTSPS_All_Data[[#This Row],[% Units with Rent &lt; 30% AMI]:[% Units with Rent &gt; 60% AMI]])</f>
        <v>1</v>
      </c>
      <c r="AB206" s="25">
        <f>IF(MMTSPS_All_Data[[#This Row],[Rent Category Total % ]]="A","n/a",MMTSPS_All_Data[[#This Row],[% Units with Rent &lt; 30% AMI]]*0.3+MMTSPS_All_Data[[#This Row],[% Units with Rent 31-50% AMI]]*0.5+MMTSPS_All_Data[[#This Row],[% Units with Rent 51-60% AMI]]*0.6+MMTSPS_All_Data[[#This Row],[% Units with Rent &gt; 60% AMI]]*0.8)</f>
        <v>0.52142857142857135</v>
      </c>
      <c r="AC206" s="14">
        <v>1</v>
      </c>
      <c r="AD206" s="14">
        <v>0</v>
      </c>
      <c r="AE206" s="14">
        <v>0</v>
      </c>
      <c r="AF206" s="14">
        <v>0</v>
      </c>
      <c r="AG206" s="14">
        <v>0</v>
      </c>
      <c r="AH206" s="14">
        <v>0</v>
      </c>
      <c r="AI206" s="14">
        <v>0</v>
      </c>
      <c r="AJ206" s="25">
        <f>SUM(MMTSPS_All_Data[[#This Row],[ADF %]:[Dev Disabled %]])</f>
        <v>0</v>
      </c>
      <c r="AK206" s="25">
        <f>SUM(MMTSPS_All_Data[[#This Row],[Family %]:[Dev Disabled %]])</f>
        <v>1</v>
      </c>
      <c r="AL206" s="4">
        <v>8209.4107142857138</v>
      </c>
      <c r="AM206" s="42">
        <v>0.96876934642257007</v>
      </c>
      <c r="AN206" s="12">
        <v>1562.0535714285713</v>
      </c>
      <c r="AO206" s="12">
        <v>1399.4464285714287</v>
      </c>
      <c r="AP206" s="12">
        <v>856.91071428571433</v>
      </c>
      <c r="AQ206" s="12">
        <v>1364.5714285714287</v>
      </c>
      <c r="AR206" s="12">
        <v>209.10714285714286</v>
      </c>
      <c r="AS206" s="12">
        <v>201.58928571428572</v>
      </c>
      <c r="AT206" s="12">
        <v>5593.6785714285716</v>
      </c>
      <c r="AU206" s="44">
        <v>0.68137394584177136</v>
      </c>
      <c r="AV206" s="4">
        <v>2615.7321428571427</v>
      </c>
      <c r="AW206" s="6">
        <v>1</v>
      </c>
      <c r="AX206" s="12">
        <v>25410.642857142859</v>
      </c>
      <c r="AY206" s="4">
        <v>734.33928571428567</v>
      </c>
      <c r="AZ206" s="14">
        <v>1.3903168245410884</v>
      </c>
      <c r="BA206" s="12">
        <v>27097.428571428572</v>
      </c>
    </row>
    <row r="207" spans="1:53" x14ac:dyDescent="0.25">
      <c r="A207" s="46">
        <v>11</v>
      </c>
      <c r="B207" s="7" t="s">
        <v>18</v>
      </c>
      <c r="C207" s="7" t="s">
        <v>24</v>
      </c>
      <c r="D207" s="7" t="s">
        <v>48</v>
      </c>
      <c r="E207" s="3">
        <v>0</v>
      </c>
      <c r="F207" s="3">
        <v>0</v>
      </c>
      <c r="G207" s="3">
        <v>0</v>
      </c>
      <c r="H207" s="3">
        <v>0</v>
      </c>
      <c r="I207" s="3">
        <v>1</v>
      </c>
      <c r="J207" s="6">
        <v>17</v>
      </c>
      <c r="K207" s="9">
        <v>16</v>
      </c>
      <c r="L207" s="11">
        <v>11</v>
      </c>
      <c r="M207" s="12" t="s">
        <v>11</v>
      </c>
      <c r="N207" s="8">
        <v>0</v>
      </c>
      <c r="O207" s="8">
        <v>0</v>
      </c>
      <c r="P207" s="8">
        <v>10</v>
      </c>
      <c r="Q207" s="8">
        <v>1</v>
      </c>
      <c r="R207" s="8">
        <v>0</v>
      </c>
      <c r="S207" s="8">
        <v>0</v>
      </c>
      <c r="T207" s="25">
        <f>IFERROR((MMTSPS_All_Data[[#This Row],[SROs]]*0.5+MMTSPS_All_Data[[#This Row],[0 - Bedroom]]*0.75+MMTSPS_All_Data[[#This Row],[1 - Bedroom]]*1+MMTSPS_All_Data[[#This Row],[2 - Bedroom]]*2+MMTSPS_All_Data[[#This Row],[3 - Bedroom]]*3+MMTSPS_All_Data[[#This Row],[4 - Bedroom]]*4)/SUM(MMTSPS_All_Data[[#This Row],[SROs]:[4 - Bedroom]]),"err")</f>
        <v>1.0909090909090908</v>
      </c>
      <c r="U207" s="9">
        <v>0</v>
      </c>
      <c r="V207" s="23">
        <f>IFERROR(MMTSPS_All_Data[[#This Row],[Total units with PBRA]]/MMTSPS_All_Data[[#This Row],[Total Units]],"Err")</f>
        <v>0</v>
      </c>
      <c r="W207" s="41">
        <v>0</v>
      </c>
      <c r="X207" s="14">
        <v>0.90909090909090906</v>
      </c>
      <c r="Y207" s="14">
        <v>9.0909090909090912E-2</v>
      </c>
      <c r="Z207" s="14">
        <v>0</v>
      </c>
      <c r="AA207" s="25">
        <f>SUM(MMTSPS_All_Data[[#This Row],[% Units with Rent &lt; 30% AMI]:[% Units with Rent &gt; 60% AMI]])</f>
        <v>1</v>
      </c>
      <c r="AB207" s="25">
        <f>IF(MMTSPS_All_Data[[#This Row],[Rent Category Total % ]]="A","n/a",MMTSPS_All_Data[[#This Row],[% Units with Rent &lt; 30% AMI]]*0.3+MMTSPS_All_Data[[#This Row],[% Units with Rent 31-50% AMI]]*0.5+MMTSPS_All_Data[[#This Row],[% Units with Rent 51-60% AMI]]*0.6+MMTSPS_All_Data[[#This Row],[% Units with Rent &gt; 60% AMI]]*0.8)</f>
        <v>0.50909090909090904</v>
      </c>
      <c r="AC207" s="14">
        <v>0</v>
      </c>
      <c r="AD207" s="14">
        <v>0</v>
      </c>
      <c r="AE207" s="14">
        <v>0</v>
      </c>
      <c r="AF207" s="14">
        <v>0</v>
      </c>
      <c r="AG207" s="14">
        <v>1</v>
      </c>
      <c r="AH207" s="14">
        <v>0</v>
      </c>
      <c r="AI207" s="14">
        <v>0</v>
      </c>
      <c r="AJ207" s="25">
        <f>SUM(MMTSPS_All_Data[[#This Row],[ADF %]:[Dev Disabled %]])</f>
        <v>1</v>
      </c>
      <c r="AK207" s="25">
        <f>SUM(MMTSPS_All_Data[[#This Row],[Family %]:[Dev Disabled %]])</f>
        <v>1</v>
      </c>
      <c r="AL207" s="4">
        <v>5630.7454545454539</v>
      </c>
      <c r="AM207" s="42">
        <v>0.95</v>
      </c>
      <c r="AN207" s="12">
        <v>1677.7272727272727</v>
      </c>
      <c r="AO207" s="12">
        <v>812.36363636363637</v>
      </c>
      <c r="AP207" s="12">
        <v>878.36363636363637</v>
      </c>
      <c r="AQ207" s="12">
        <v>1026.6363636363637</v>
      </c>
      <c r="AR207" s="12">
        <v>113.90909090909091</v>
      </c>
      <c r="AS207" s="12">
        <v>440.72727272727275</v>
      </c>
      <c r="AT207" s="12">
        <v>4949.727272727273</v>
      </c>
      <c r="AU207" s="44">
        <v>0.87905363733527941</v>
      </c>
      <c r="AV207" s="4">
        <v>681.01818181818157</v>
      </c>
      <c r="AW207" s="6">
        <v>0</v>
      </c>
      <c r="AX207" s="12" t="s">
        <v>11</v>
      </c>
      <c r="AY207" s="4">
        <v>681.01818181818157</v>
      </c>
      <c r="AZ207" s="14" t="s">
        <v>11</v>
      </c>
      <c r="BA207" s="12" t="s">
        <v>11</v>
      </c>
    </row>
    <row r="208" spans="1:53" x14ac:dyDescent="0.25">
      <c r="A208" s="46">
        <v>19</v>
      </c>
      <c r="B208" s="7" t="s">
        <v>18</v>
      </c>
      <c r="C208" s="7" t="s">
        <v>24</v>
      </c>
      <c r="D208" s="7" t="s">
        <v>48</v>
      </c>
      <c r="E208" s="3">
        <v>0</v>
      </c>
      <c r="F208" s="3">
        <v>0</v>
      </c>
      <c r="G208" s="3">
        <v>0</v>
      </c>
      <c r="H208" s="3">
        <v>0</v>
      </c>
      <c r="I208" s="3">
        <v>0</v>
      </c>
      <c r="J208" s="6">
        <v>6</v>
      </c>
      <c r="K208" s="9">
        <v>5</v>
      </c>
      <c r="L208" s="11">
        <v>4.75</v>
      </c>
      <c r="M208" s="12" t="s">
        <v>11</v>
      </c>
      <c r="N208" s="8">
        <v>0</v>
      </c>
      <c r="O208" s="8">
        <v>0</v>
      </c>
      <c r="P208" s="8">
        <v>0</v>
      </c>
      <c r="Q208" s="8">
        <v>11</v>
      </c>
      <c r="R208" s="8">
        <v>8</v>
      </c>
      <c r="S208" s="8">
        <v>0</v>
      </c>
      <c r="T208" s="25">
        <f>IFERROR((MMTSPS_All_Data[[#This Row],[SROs]]*0.5+MMTSPS_All_Data[[#This Row],[0 - Bedroom]]*0.75+MMTSPS_All_Data[[#This Row],[1 - Bedroom]]*1+MMTSPS_All_Data[[#This Row],[2 - Bedroom]]*2+MMTSPS_All_Data[[#This Row],[3 - Bedroom]]*3+MMTSPS_All_Data[[#This Row],[4 - Bedroom]]*4)/SUM(MMTSPS_All_Data[[#This Row],[SROs]:[4 - Bedroom]]),"err")</f>
        <v>2.4210526315789473</v>
      </c>
      <c r="U208" s="9">
        <v>0</v>
      </c>
      <c r="V208" s="23">
        <f>IFERROR(MMTSPS_All_Data[[#This Row],[Total units with PBRA]]/MMTSPS_All_Data[[#This Row],[Total Units]],"Err")</f>
        <v>0</v>
      </c>
      <c r="W208" s="41">
        <v>0</v>
      </c>
      <c r="X208" s="14">
        <v>0.31578947368421051</v>
      </c>
      <c r="Y208" s="14">
        <v>0.68421052631578949</v>
      </c>
      <c r="Z208" s="14">
        <v>0</v>
      </c>
      <c r="AA208" s="25">
        <f>SUM(MMTSPS_All_Data[[#This Row],[% Units with Rent &lt; 30% AMI]:[% Units with Rent &gt; 60% AMI]])</f>
        <v>1</v>
      </c>
      <c r="AB208" s="25">
        <f>IF(MMTSPS_All_Data[[#This Row],[Rent Category Total % ]]="A","n/a",MMTSPS_All_Data[[#This Row],[% Units with Rent &lt; 30% AMI]]*0.3+MMTSPS_All_Data[[#This Row],[% Units with Rent 31-50% AMI]]*0.5+MMTSPS_All_Data[[#This Row],[% Units with Rent 51-60% AMI]]*0.6+MMTSPS_All_Data[[#This Row],[% Units with Rent &gt; 60% AMI]]*0.8)</f>
        <v>0.56842105263157894</v>
      </c>
      <c r="AC208" s="14">
        <v>1</v>
      </c>
      <c r="AD208" s="14">
        <v>0</v>
      </c>
      <c r="AE208" s="14">
        <v>0</v>
      </c>
      <c r="AF208" s="14">
        <v>0</v>
      </c>
      <c r="AG208" s="14">
        <v>0</v>
      </c>
      <c r="AH208" s="14">
        <v>0</v>
      </c>
      <c r="AI208" s="14">
        <v>0</v>
      </c>
      <c r="AJ208" s="25">
        <f>SUM(MMTSPS_All_Data[[#This Row],[ADF %]:[Dev Disabled %]])</f>
        <v>0</v>
      </c>
      <c r="AK208" s="25">
        <f>SUM(MMTSPS_All_Data[[#This Row],[Family %]:[Dev Disabled %]])</f>
        <v>1</v>
      </c>
      <c r="AL208" s="4">
        <v>8824.436315789475</v>
      </c>
      <c r="AM208" s="42">
        <v>0.91745562130177516</v>
      </c>
      <c r="AN208" s="12">
        <v>1726.8421052631579</v>
      </c>
      <c r="AO208" s="12">
        <v>877.47368421052636</v>
      </c>
      <c r="AP208" s="12">
        <v>737.47368421052636</v>
      </c>
      <c r="AQ208" s="12">
        <v>955.84210526315792</v>
      </c>
      <c r="AR208" s="12">
        <v>160.05263157894737</v>
      </c>
      <c r="AS208" s="12">
        <v>579.15789473684208</v>
      </c>
      <c r="AT208" s="12">
        <v>5036.8421052631575</v>
      </c>
      <c r="AU208" s="44">
        <v>0.57078343873939996</v>
      </c>
      <c r="AV208" s="4">
        <v>3787.5942105263161</v>
      </c>
      <c r="AW208" s="6">
        <v>1</v>
      </c>
      <c r="AX208" s="12">
        <v>27406.315789473683</v>
      </c>
      <c r="AY208" s="4">
        <v>1824.4363157894741</v>
      </c>
      <c r="AZ208" s="14">
        <v>1.9293375335120646</v>
      </c>
      <c r="BA208" s="12">
        <v>27406.315789473683</v>
      </c>
    </row>
    <row r="209" spans="1:53" x14ac:dyDescent="0.25">
      <c r="A209" s="46">
        <v>16</v>
      </c>
      <c r="B209" s="7" t="s">
        <v>18</v>
      </c>
      <c r="C209" s="7" t="s">
        <v>24</v>
      </c>
      <c r="D209" s="7" t="s">
        <v>48</v>
      </c>
      <c r="E209" s="3">
        <v>0</v>
      </c>
      <c r="F209" s="3">
        <v>0</v>
      </c>
      <c r="G209" s="3">
        <v>0</v>
      </c>
      <c r="H209" s="3">
        <v>0</v>
      </c>
      <c r="I209" s="3">
        <v>0</v>
      </c>
      <c r="J209" s="6">
        <v>33</v>
      </c>
      <c r="K209" s="9">
        <v>2</v>
      </c>
      <c r="L209" s="11">
        <v>4</v>
      </c>
      <c r="M209" s="12" t="s">
        <v>11</v>
      </c>
      <c r="N209" s="8">
        <v>0</v>
      </c>
      <c r="O209" s="8">
        <v>0</v>
      </c>
      <c r="P209" s="8">
        <v>16</v>
      </c>
      <c r="Q209" s="8">
        <v>0</v>
      </c>
      <c r="R209" s="8">
        <v>0</v>
      </c>
      <c r="S209" s="8">
        <v>0</v>
      </c>
      <c r="T209" s="25">
        <f>IFERROR((MMTSPS_All_Data[[#This Row],[SROs]]*0.5+MMTSPS_All_Data[[#This Row],[0 - Bedroom]]*0.75+MMTSPS_All_Data[[#This Row],[1 - Bedroom]]*1+MMTSPS_All_Data[[#This Row],[2 - Bedroom]]*2+MMTSPS_All_Data[[#This Row],[3 - Bedroom]]*3+MMTSPS_All_Data[[#This Row],[4 - Bedroom]]*4)/SUM(MMTSPS_All_Data[[#This Row],[SROs]:[4 - Bedroom]]),"err")</f>
        <v>1</v>
      </c>
      <c r="U209" s="9">
        <v>0</v>
      </c>
      <c r="V209" s="23">
        <f>IFERROR(MMTSPS_All_Data[[#This Row],[Total units with PBRA]]/MMTSPS_All_Data[[#This Row],[Total Units]],"Err")</f>
        <v>0</v>
      </c>
      <c r="W209" s="41">
        <v>0</v>
      </c>
      <c r="X209" s="14">
        <v>0</v>
      </c>
      <c r="Y209" s="14">
        <v>1</v>
      </c>
      <c r="Z209" s="14">
        <v>0</v>
      </c>
      <c r="AA209" s="25">
        <f>SUM(MMTSPS_All_Data[[#This Row],[% Units with Rent &lt; 30% AMI]:[% Units with Rent &gt; 60% AMI]])</f>
        <v>1</v>
      </c>
      <c r="AB209" s="25">
        <f>IF(MMTSPS_All_Data[[#This Row],[Rent Category Total % ]]="A","n/a",MMTSPS_All_Data[[#This Row],[% Units with Rent &lt; 30% AMI]]*0.3+MMTSPS_All_Data[[#This Row],[% Units with Rent 31-50% AMI]]*0.5+MMTSPS_All_Data[[#This Row],[% Units with Rent 51-60% AMI]]*0.6+MMTSPS_All_Data[[#This Row],[% Units with Rent &gt; 60% AMI]]*0.8)</f>
        <v>0.6</v>
      </c>
      <c r="AC209" s="14">
        <v>0</v>
      </c>
      <c r="AD209" s="14">
        <v>1</v>
      </c>
      <c r="AE209" s="14">
        <v>0</v>
      </c>
      <c r="AF209" s="14">
        <v>0</v>
      </c>
      <c r="AG209" s="14">
        <v>0</v>
      </c>
      <c r="AH209" s="14">
        <v>0</v>
      </c>
      <c r="AI209" s="14">
        <v>0</v>
      </c>
      <c r="AJ209" s="25">
        <f>SUM(MMTSPS_All_Data[[#This Row],[ADF %]:[Dev Disabled %]])</f>
        <v>0</v>
      </c>
      <c r="AK209" s="25">
        <f>SUM(MMTSPS_All_Data[[#This Row],[Family %]:[Dev Disabled %]])</f>
        <v>1</v>
      </c>
      <c r="AL209" s="4">
        <v>6014.1875</v>
      </c>
      <c r="AM209" s="42">
        <v>0.77222222222222225</v>
      </c>
      <c r="AN209" s="12">
        <v>1326.1875</v>
      </c>
      <c r="AO209" s="12">
        <v>993.9375</v>
      </c>
      <c r="AP209" s="12">
        <v>833.125</v>
      </c>
      <c r="AQ209" s="12">
        <v>2781.5625</v>
      </c>
      <c r="AR209" s="12">
        <v>100.625</v>
      </c>
      <c r="AS209" s="12">
        <v>125</v>
      </c>
      <c r="AT209" s="12">
        <v>6160.4375</v>
      </c>
      <c r="AU209" s="44">
        <v>1.0243174992465731</v>
      </c>
      <c r="AV209" s="4">
        <v>-146.25</v>
      </c>
      <c r="AW209" s="6">
        <v>0</v>
      </c>
      <c r="AX209" s="12" t="s">
        <v>11</v>
      </c>
      <c r="AY209" s="4">
        <v>-146.25</v>
      </c>
      <c r="AZ209" s="14" t="s">
        <v>11</v>
      </c>
      <c r="BA209" s="12" t="s">
        <v>11</v>
      </c>
    </row>
    <row r="210" spans="1:53" x14ac:dyDescent="0.25">
      <c r="A210" s="46">
        <v>14</v>
      </c>
      <c r="B210" s="7" t="s">
        <v>18</v>
      </c>
      <c r="C210" s="7" t="s">
        <v>24</v>
      </c>
      <c r="D210" s="7" t="s">
        <v>48</v>
      </c>
      <c r="E210" s="3">
        <v>0</v>
      </c>
      <c r="F210" s="3">
        <v>0</v>
      </c>
      <c r="G210" s="3">
        <v>0</v>
      </c>
      <c r="H210" s="3">
        <v>0</v>
      </c>
      <c r="I210" s="3">
        <v>1</v>
      </c>
      <c r="J210" s="6">
        <v>12</v>
      </c>
      <c r="K210" s="9">
        <v>11</v>
      </c>
      <c r="L210" s="11">
        <v>14</v>
      </c>
      <c r="M210" s="12" t="s">
        <v>11</v>
      </c>
      <c r="N210" s="8">
        <v>0</v>
      </c>
      <c r="O210" s="8">
        <v>0</v>
      </c>
      <c r="P210" s="8">
        <v>13</v>
      </c>
      <c r="Q210" s="8">
        <v>1</v>
      </c>
      <c r="R210" s="8">
        <v>0</v>
      </c>
      <c r="S210" s="8">
        <v>0</v>
      </c>
      <c r="T210" s="25">
        <f>IFERROR((MMTSPS_All_Data[[#This Row],[SROs]]*0.5+MMTSPS_All_Data[[#This Row],[0 - Bedroom]]*0.75+MMTSPS_All_Data[[#This Row],[1 - Bedroom]]*1+MMTSPS_All_Data[[#This Row],[2 - Bedroom]]*2+MMTSPS_All_Data[[#This Row],[3 - Bedroom]]*3+MMTSPS_All_Data[[#This Row],[4 - Bedroom]]*4)/SUM(MMTSPS_All_Data[[#This Row],[SROs]:[4 - Bedroom]]),"err")</f>
        <v>1.0714285714285714</v>
      </c>
      <c r="U210" s="9">
        <v>0</v>
      </c>
      <c r="V210" s="23">
        <f>IFERROR(MMTSPS_All_Data[[#This Row],[Total units with PBRA]]/MMTSPS_All_Data[[#This Row],[Total Units]],"Err")</f>
        <v>0</v>
      </c>
      <c r="W210" s="41">
        <v>0</v>
      </c>
      <c r="X210" s="14">
        <v>0.9285714285714286</v>
      </c>
      <c r="Y210" s="14">
        <v>7.1428571428571425E-2</v>
      </c>
      <c r="Z210" s="14">
        <v>0</v>
      </c>
      <c r="AA210" s="25">
        <f>SUM(MMTSPS_All_Data[[#This Row],[% Units with Rent &lt; 30% AMI]:[% Units with Rent &gt; 60% AMI]])</f>
        <v>1</v>
      </c>
      <c r="AB210" s="25">
        <f>IF(MMTSPS_All_Data[[#This Row],[Rent Category Total % ]]="A","n/a",MMTSPS_All_Data[[#This Row],[% Units with Rent &lt; 30% AMI]]*0.3+MMTSPS_All_Data[[#This Row],[% Units with Rent 31-50% AMI]]*0.5+MMTSPS_All_Data[[#This Row],[% Units with Rent 51-60% AMI]]*0.6+MMTSPS_All_Data[[#This Row],[% Units with Rent &gt; 60% AMI]]*0.8)</f>
        <v>0.50714285714285712</v>
      </c>
      <c r="AC210" s="14">
        <v>0</v>
      </c>
      <c r="AD210" s="14">
        <v>0</v>
      </c>
      <c r="AE210" s="14">
        <v>0</v>
      </c>
      <c r="AF210" s="14">
        <v>0</v>
      </c>
      <c r="AG210" s="14">
        <v>1</v>
      </c>
      <c r="AH210" s="14">
        <v>0</v>
      </c>
      <c r="AI210" s="14">
        <v>0</v>
      </c>
      <c r="AJ210" s="25">
        <f>SUM(MMTSPS_All_Data[[#This Row],[ADF %]:[Dev Disabled %]])</f>
        <v>1</v>
      </c>
      <c r="AK210" s="25">
        <f>SUM(MMTSPS_All_Data[[#This Row],[Family %]:[Dev Disabled %]])</f>
        <v>1</v>
      </c>
      <c r="AL210" s="4">
        <v>6503.7857142857147</v>
      </c>
      <c r="AM210" s="42">
        <v>0.95</v>
      </c>
      <c r="AN210" s="12">
        <v>1201.8571428571429</v>
      </c>
      <c r="AO210" s="12">
        <v>516.21428571428567</v>
      </c>
      <c r="AP210" s="12">
        <v>1344</v>
      </c>
      <c r="AQ210" s="12">
        <v>1265.3571428571429</v>
      </c>
      <c r="AR210" s="12">
        <v>142.78571428571428</v>
      </c>
      <c r="AS210" s="12">
        <v>456.21428571428572</v>
      </c>
      <c r="AT210" s="12">
        <v>4926.4285714285716</v>
      </c>
      <c r="AU210" s="44">
        <v>0.75747092352805512</v>
      </c>
      <c r="AV210" s="4">
        <v>1577.3571428571429</v>
      </c>
      <c r="AW210" s="6">
        <v>0</v>
      </c>
      <c r="AX210" s="12" t="s">
        <v>11</v>
      </c>
      <c r="AY210" s="4">
        <v>1577.3571428571429</v>
      </c>
      <c r="AZ210" s="14" t="s">
        <v>11</v>
      </c>
      <c r="BA210" s="12" t="s">
        <v>11</v>
      </c>
    </row>
    <row r="211" spans="1:53" x14ac:dyDescent="0.25">
      <c r="A211" s="46">
        <v>33</v>
      </c>
      <c r="B211" s="7" t="s">
        <v>18</v>
      </c>
      <c r="C211" s="7" t="s">
        <v>24</v>
      </c>
      <c r="D211" s="7" t="s">
        <v>48</v>
      </c>
      <c r="E211" s="3">
        <v>0</v>
      </c>
      <c r="F211" s="3">
        <v>1</v>
      </c>
      <c r="G211" s="3">
        <v>0</v>
      </c>
      <c r="H211" s="3">
        <v>0</v>
      </c>
      <c r="I211" s="3">
        <v>0</v>
      </c>
      <c r="J211" s="6">
        <v>8</v>
      </c>
      <c r="K211" s="9">
        <v>7</v>
      </c>
      <c r="L211" s="11">
        <v>33</v>
      </c>
      <c r="M211" s="12" t="s">
        <v>11</v>
      </c>
      <c r="N211" s="8">
        <v>0</v>
      </c>
      <c r="O211" s="8">
        <v>0</v>
      </c>
      <c r="P211" s="8">
        <v>26</v>
      </c>
      <c r="Q211" s="8">
        <v>6</v>
      </c>
      <c r="R211" s="8">
        <v>0</v>
      </c>
      <c r="S211" s="8">
        <v>0</v>
      </c>
      <c r="T211" s="25">
        <f>IFERROR((MMTSPS_All_Data[[#This Row],[SROs]]*0.5+MMTSPS_All_Data[[#This Row],[0 - Bedroom]]*0.75+MMTSPS_All_Data[[#This Row],[1 - Bedroom]]*1+MMTSPS_All_Data[[#This Row],[2 - Bedroom]]*2+MMTSPS_All_Data[[#This Row],[3 - Bedroom]]*3+MMTSPS_All_Data[[#This Row],[4 - Bedroom]]*4)/SUM(MMTSPS_All_Data[[#This Row],[SROs]:[4 - Bedroom]]),"err")</f>
        <v>1.1875</v>
      </c>
      <c r="U211" s="9">
        <v>0</v>
      </c>
      <c r="V211" s="23">
        <f>IFERROR(MMTSPS_All_Data[[#This Row],[Total units with PBRA]]/MMTSPS_All_Data[[#This Row],[Total Units]],"Err")</f>
        <v>0</v>
      </c>
      <c r="W211" s="41">
        <v>0</v>
      </c>
      <c r="X211" s="14">
        <v>0.42424242424242425</v>
      </c>
      <c r="Y211" s="14">
        <v>0.54545454545454541</v>
      </c>
      <c r="Z211" s="14">
        <v>0</v>
      </c>
      <c r="AA211" s="25">
        <f>SUM(MMTSPS_All_Data[[#This Row],[% Units with Rent &lt; 30% AMI]:[% Units with Rent &gt; 60% AMI]])</f>
        <v>0.96969696969696972</v>
      </c>
      <c r="AB211" s="25">
        <f>IF(MMTSPS_All_Data[[#This Row],[Rent Category Total % ]]="A","n/a",MMTSPS_All_Data[[#This Row],[% Units with Rent &lt; 30% AMI]]*0.3+MMTSPS_All_Data[[#This Row],[% Units with Rent 31-50% AMI]]*0.5+MMTSPS_All_Data[[#This Row],[% Units with Rent 51-60% AMI]]*0.6+MMTSPS_All_Data[[#This Row],[% Units with Rent &gt; 60% AMI]]*0.8)</f>
        <v>0.53939393939393931</v>
      </c>
      <c r="AC211" s="14">
        <v>0.96969696969696972</v>
      </c>
      <c r="AD211" s="14">
        <v>0</v>
      </c>
      <c r="AE211" s="14">
        <v>0</v>
      </c>
      <c r="AF211" s="14">
        <v>0</v>
      </c>
      <c r="AG211" s="14">
        <v>0</v>
      </c>
      <c r="AH211" s="14">
        <v>0</v>
      </c>
      <c r="AI211" s="14">
        <v>0</v>
      </c>
      <c r="AJ211" s="25">
        <f>SUM(MMTSPS_All_Data[[#This Row],[ADF %]:[Dev Disabled %]])</f>
        <v>0</v>
      </c>
      <c r="AK211" s="25">
        <f>SUM(MMTSPS_All_Data[[#This Row],[Family %]:[Dev Disabled %]])</f>
        <v>0.96969696969696972</v>
      </c>
      <c r="AL211" s="4">
        <v>7220.636363636364</v>
      </c>
      <c r="AM211" s="42">
        <v>0.96443512047370183</v>
      </c>
      <c r="AN211" s="12">
        <v>886.66666666666663</v>
      </c>
      <c r="AO211" s="12">
        <v>636.969696969697</v>
      </c>
      <c r="AP211" s="12">
        <v>1119.8181818181818</v>
      </c>
      <c r="AQ211" s="12">
        <v>1247.8181818181818</v>
      </c>
      <c r="AR211" s="12">
        <v>163.69696969696969</v>
      </c>
      <c r="AS211" s="12">
        <v>290.57575757575756</v>
      </c>
      <c r="AT211" s="12">
        <v>4345.545454545455</v>
      </c>
      <c r="AU211" s="44">
        <v>0.6018230576504211</v>
      </c>
      <c r="AV211" s="4">
        <v>2875.090909090909</v>
      </c>
      <c r="AW211" s="6">
        <v>1</v>
      </c>
      <c r="AX211" s="12">
        <v>22139</v>
      </c>
      <c r="AY211" s="4">
        <v>1599.1818181818182</v>
      </c>
      <c r="AZ211" s="14">
        <v>2.2533665835411472</v>
      </c>
      <c r="BA211" s="12">
        <v>61242.060606060608</v>
      </c>
    </row>
    <row r="212" spans="1:53" x14ac:dyDescent="0.25">
      <c r="A212" s="46">
        <v>20</v>
      </c>
      <c r="B212" s="7" t="s">
        <v>19</v>
      </c>
      <c r="C212" s="7" t="s">
        <v>24</v>
      </c>
      <c r="D212" s="7" t="s">
        <v>48</v>
      </c>
      <c r="E212" s="3">
        <v>0</v>
      </c>
      <c r="F212" s="3">
        <v>0</v>
      </c>
      <c r="G212" s="3">
        <v>1</v>
      </c>
      <c r="H212" s="3">
        <v>0</v>
      </c>
      <c r="I212" s="3">
        <v>0</v>
      </c>
      <c r="J212" s="6">
        <v>22</v>
      </c>
      <c r="K212" s="9">
        <v>21</v>
      </c>
      <c r="L212" s="11">
        <v>2.5</v>
      </c>
      <c r="M212" s="12">
        <v>1048.0999999999999</v>
      </c>
      <c r="N212" s="8">
        <v>0</v>
      </c>
      <c r="O212" s="8">
        <v>0</v>
      </c>
      <c r="P212" s="8">
        <v>0</v>
      </c>
      <c r="Q212" s="8">
        <v>4</v>
      </c>
      <c r="R212" s="8">
        <v>10</v>
      </c>
      <c r="S212" s="8">
        <v>6</v>
      </c>
      <c r="T212" s="25">
        <f>IFERROR((MMTSPS_All_Data[[#This Row],[SROs]]*0.5+MMTSPS_All_Data[[#This Row],[0 - Bedroom]]*0.75+MMTSPS_All_Data[[#This Row],[1 - Bedroom]]*1+MMTSPS_All_Data[[#This Row],[2 - Bedroom]]*2+MMTSPS_All_Data[[#This Row],[3 - Bedroom]]*3+MMTSPS_All_Data[[#This Row],[4 - Bedroom]]*4)/SUM(MMTSPS_All_Data[[#This Row],[SROs]:[4 - Bedroom]]),"err")</f>
        <v>3.1</v>
      </c>
      <c r="U212" s="9">
        <v>20</v>
      </c>
      <c r="V212" s="23">
        <f>IFERROR(MMTSPS_All_Data[[#This Row],[Total units with PBRA]]/MMTSPS_All_Data[[#This Row],[Total Units]],"Err")</f>
        <v>1</v>
      </c>
      <c r="W212" s="41">
        <v>0</v>
      </c>
      <c r="X212" s="14">
        <v>1</v>
      </c>
      <c r="Y212" s="14">
        <v>0</v>
      </c>
      <c r="Z212" s="14">
        <v>0</v>
      </c>
      <c r="AA212" s="25">
        <f>SUM(MMTSPS_All_Data[[#This Row],[% Units with Rent &lt; 30% AMI]:[% Units with Rent &gt; 60% AMI]])</f>
        <v>1</v>
      </c>
      <c r="AB212" s="25">
        <f>IF(MMTSPS_All_Data[[#This Row],[Rent Category Total % ]]="A","n/a",MMTSPS_All_Data[[#This Row],[% Units with Rent &lt; 30% AMI]]*0.3+MMTSPS_All_Data[[#This Row],[% Units with Rent 31-50% AMI]]*0.5+MMTSPS_All_Data[[#This Row],[% Units with Rent 51-60% AMI]]*0.6+MMTSPS_All_Data[[#This Row],[% Units with Rent &gt; 60% AMI]]*0.8)</f>
        <v>0.5</v>
      </c>
      <c r="AC212" s="14">
        <v>0</v>
      </c>
      <c r="AD212" s="14">
        <v>0</v>
      </c>
      <c r="AE212" s="14">
        <v>1</v>
      </c>
      <c r="AF212" s="14">
        <v>0</v>
      </c>
      <c r="AG212" s="14">
        <v>0</v>
      </c>
      <c r="AH212" s="14">
        <v>0</v>
      </c>
      <c r="AI212" s="14">
        <v>0</v>
      </c>
      <c r="AJ212" s="25">
        <f>SUM(MMTSPS_All_Data[[#This Row],[ADF %]:[Dev Disabled %]])</f>
        <v>0</v>
      </c>
      <c r="AK212" s="25">
        <f>SUM(MMTSPS_All_Data[[#This Row],[Family %]:[Dev Disabled %]])</f>
        <v>1</v>
      </c>
      <c r="AL212" s="4">
        <v>8993.5</v>
      </c>
      <c r="AM212" s="42">
        <v>0.98209102902374668</v>
      </c>
      <c r="AN212" s="12">
        <v>1653.85</v>
      </c>
      <c r="AO212" s="12">
        <v>400.6</v>
      </c>
      <c r="AP212" s="12">
        <v>1628.15</v>
      </c>
      <c r="AQ212" s="12">
        <v>1600.75</v>
      </c>
      <c r="AR212" s="12">
        <v>366.4</v>
      </c>
      <c r="AS212" s="12">
        <v>1140</v>
      </c>
      <c r="AT212" s="12">
        <v>6789.75</v>
      </c>
      <c r="AU212" s="44">
        <v>0.75496191694001225</v>
      </c>
      <c r="AV212" s="4">
        <v>2203.75</v>
      </c>
      <c r="AW212" s="6">
        <v>1</v>
      </c>
      <c r="AX212" s="12">
        <v>10559.35</v>
      </c>
      <c r="AY212" s="4">
        <v>1273.5</v>
      </c>
      <c r="AZ212" s="14">
        <v>2.3689868314969096</v>
      </c>
      <c r="BA212" s="12">
        <v>10559.35</v>
      </c>
    </row>
    <row r="213" spans="1:53" x14ac:dyDescent="0.25">
      <c r="A213" s="46">
        <v>8</v>
      </c>
      <c r="B213" s="7" t="s">
        <v>20</v>
      </c>
      <c r="C213" s="7" t="s">
        <v>24</v>
      </c>
      <c r="D213" s="7" t="s">
        <v>48</v>
      </c>
      <c r="E213" s="3">
        <v>0</v>
      </c>
      <c r="F213" s="3">
        <v>0</v>
      </c>
      <c r="G213" s="3">
        <v>0</v>
      </c>
      <c r="H213" s="3">
        <v>0</v>
      </c>
      <c r="I213" s="3">
        <v>1</v>
      </c>
      <c r="J213" s="6">
        <v>11</v>
      </c>
      <c r="K213" s="9">
        <v>10</v>
      </c>
      <c r="L213" s="11">
        <v>8</v>
      </c>
      <c r="M213" s="12" t="s">
        <v>11</v>
      </c>
      <c r="N213" s="8">
        <v>0</v>
      </c>
      <c r="O213" s="8">
        <v>0</v>
      </c>
      <c r="P213" s="8">
        <v>7</v>
      </c>
      <c r="Q213" s="8">
        <v>1</v>
      </c>
      <c r="R213" s="8">
        <v>0</v>
      </c>
      <c r="S213" s="8">
        <v>0</v>
      </c>
      <c r="T213" s="25">
        <f>IFERROR((MMTSPS_All_Data[[#This Row],[SROs]]*0.5+MMTSPS_All_Data[[#This Row],[0 - Bedroom]]*0.75+MMTSPS_All_Data[[#This Row],[1 - Bedroom]]*1+MMTSPS_All_Data[[#This Row],[2 - Bedroom]]*2+MMTSPS_All_Data[[#This Row],[3 - Bedroom]]*3+MMTSPS_All_Data[[#This Row],[4 - Bedroom]]*4)/SUM(MMTSPS_All_Data[[#This Row],[SROs]:[4 - Bedroom]]),"err")</f>
        <v>1.125</v>
      </c>
      <c r="U213" s="9">
        <v>0</v>
      </c>
      <c r="V213" s="23">
        <f>IFERROR(MMTSPS_All_Data[[#This Row],[Total units with PBRA]]/MMTSPS_All_Data[[#This Row],[Total Units]],"Err")</f>
        <v>0</v>
      </c>
      <c r="W213" s="41">
        <v>0</v>
      </c>
      <c r="X213" s="14">
        <v>0.875</v>
      </c>
      <c r="Y213" s="14">
        <v>0.125</v>
      </c>
      <c r="Z213" s="14">
        <v>0</v>
      </c>
      <c r="AA213" s="25">
        <f>SUM(MMTSPS_All_Data[[#This Row],[% Units with Rent &lt; 30% AMI]:[% Units with Rent &gt; 60% AMI]])</f>
        <v>1</v>
      </c>
      <c r="AB213" s="25">
        <f>IF(MMTSPS_All_Data[[#This Row],[Rent Category Total % ]]="A","n/a",MMTSPS_All_Data[[#This Row],[% Units with Rent &lt; 30% AMI]]*0.3+MMTSPS_All_Data[[#This Row],[% Units with Rent 31-50% AMI]]*0.5+MMTSPS_All_Data[[#This Row],[% Units with Rent 51-60% AMI]]*0.6+MMTSPS_All_Data[[#This Row],[% Units with Rent &gt; 60% AMI]]*0.8)</f>
        <v>0.51249999999999996</v>
      </c>
      <c r="AC213" s="14">
        <v>0</v>
      </c>
      <c r="AD213" s="14">
        <v>0</v>
      </c>
      <c r="AE213" s="14">
        <v>0</v>
      </c>
      <c r="AF213" s="14">
        <v>0</v>
      </c>
      <c r="AG213" s="14">
        <v>1</v>
      </c>
      <c r="AH213" s="14">
        <v>0</v>
      </c>
      <c r="AI213" s="14">
        <v>0</v>
      </c>
      <c r="AJ213" s="25">
        <f>SUM(MMTSPS_All_Data[[#This Row],[ADF %]:[Dev Disabled %]])</f>
        <v>1</v>
      </c>
      <c r="AK213" s="25">
        <f>SUM(MMTSPS_All_Data[[#This Row],[Family %]:[Dev Disabled %]])</f>
        <v>1</v>
      </c>
      <c r="AL213" s="4">
        <v>5064.125</v>
      </c>
      <c r="AM213" s="42">
        <v>0.95</v>
      </c>
      <c r="AN213" s="12">
        <v>930.5</v>
      </c>
      <c r="AO213" s="12">
        <v>393.75</v>
      </c>
      <c r="AP213" s="12">
        <v>1479</v>
      </c>
      <c r="AQ213" s="12">
        <v>774</v>
      </c>
      <c r="AR213" s="12">
        <v>110.125</v>
      </c>
      <c r="AS213" s="12">
        <v>652.5</v>
      </c>
      <c r="AT213" s="12">
        <v>4339.875</v>
      </c>
      <c r="AU213" s="44">
        <v>0.85698417791819914</v>
      </c>
      <c r="AV213" s="4">
        <v>724.25</v>
      </c>
      <c r="AW213" s="6">
        <v>0</v>
      </c>
      <c r="AX213" s="12" t="s">
        <v>11</v>
      </c>
      <c r="AY213" s="4">
        <v>724.25</v>
      </c>
      <c r="AZ213" s="14" t="s">
        <v>11</v>
      </c>
      <c r="BA213" s="12" t="s">
        <v>11</v>
      </c>
    </row>
    <row r="214" spans="1:53" x14ac:dyDescent="0.25">
      <c r="A214" s="46">
        <v>10</v>
      </c>
      <c r="B214" s="7" t="s">
        <v>18</v>
      </c>
      <c r="C214" s="7" t="s">
        <v>24</v>
      </c>
      <c r="D214" s="7" t="s">
        <v>48</v>
      </c>
      <c r="E214" s="3">
        <v>0</v>
      </c>
      <c r="F214" s="3">
        <v>1</v>
      </c>
      <c r="G214" s="3">
        <v>0</v>
      </c>
      <c r="H214" s="3">
        <v>0</v>
      </c>
      <c r="I214" s="3">
        <v>0</v>
      </c>
      <c r="J214" s="6">
        <v>7</v>
      </c>
      <c r="K214" s="9">
        <v>6</v>
      </c>
      <c r="L214" s="11" t="s">
        <v>91</v>
      </c>
      <c r="M214" s="12" t="s">
        <v>11</v>
      </c>
      <c r="N214" s="8">
        <v>0</v>
      </c>
      <c r="O214" s="8">
        <v>0</v>
      </c>
      <c r="P214" s="8">
        <v>9</v>
      </c>
      <c r="Q214" s="8">
        <v>1</v>
      </c>
      <c r="R214" s="8">
        <v>0</v>
      </c>
      <c r="S214" s="8">
        <v>0</v>
      </c>
      <c r="T214" s="25">
        <f>IFERROR((MMTSPS_All_Data[[#This Row],[SROs]]*0.5+MMTSPS_All_Data[[#This Row],[0 - Bedroom]]*0.75+MMTSPS_All_Data[[#This Row],[1 - Bedroom]]*1+MMTSPS_All_Data[[#This Row],[2 - Bedroom]]*2+MMTSPS_All_Data[[#This Row],[3 - Bedroom]]*3+MMTSPS_All_Data[[#This Row],[4 - Bedroom]]*4)/SUM(MMTSPS_All_Data[[#This Row],[SROs]:[4 - Bedroom]]),"err")</f>
        <v>1.1000000000000001</v>
      </c>
      <c r="U214" s="9">
        <v>0</v>
      </c>
      <c r="V214" s="23">
        <f>IFERROR(MMTSPS_All_Data[[#This Row],[Total units with PBRA]]/MMTSPS_All_Data[[#This Row],[Total Units]],"Err")</f>
        <v>0</v>
      </c>
      <c r="W214" s="41">
        <v>0</v>
      </c>
      <c r="X214" s="14">
        <v>0</v>
      </c>
      <c r="Y214" s="14">
        <v>1</v>
      </c>
      <c r="Z214" s="14">
        <v>0</v>
      </c>
      <c r="AA214" s="25">
        <f>SUM(MMTSPS_All_Data[[#This Row],[% Units with Rent &lt; 30% AMI]:[% Units with Rent &gt; 60% AMI]])</f>
        <v>1</v>
      </c>
      <c r="AB214" s="25">
        <f>IF(MMTSPS_All_Data[[#This Row],[Rent Category Total % ]]="A","n/a",MMTSPS_All_Data[[#This Row],[% Units with Rent &lt; 30% AMI]]*0.3+MMTSPS_All_Data[[#This Row],[% Units with Rent 31-50% AMI]]*0.5+MMTSPS_All_Data[[#This Row],[% Units with Rent 51-60% AMI]]*0.6+MMTSPS_All_Data[[#This Row],[% Units with Rent &gt; 60% AMI]]*0.8)</f>
        <v>0.6</v>
      </c>
      <c r="AC214" s="14">
        <v>1</v>
      </c>
      <c r="AD214" s="14">
        <v>0</v>
      </c>
      <c r="AE214" s="14">
        <v>0</v>
      </c>
      <c r="AF214" s="14">
        <v>0</v>
      </c>
      <c r="AG214" s="14">
        <v>0</v>
      </c>
      <c r="AH214" s="14">
        <v>0</v>
      </c>
      <c r="AI214" s="14">
        <v>0</v>
      </c>
      <c r="AJ214" s="25">
        <f>SUM(MMTSPS_All_Data[[#This Row],[ADF %]:[Dev Disabled %]])</f>
        <v>0</v>
      </c>
      <c r="AK214" s="25">
        <f>SUM(MMTSPS_All_Data[[#This Row],[Family %]:[Dev Disabled %]])</f>
        <v>1</v>
      </c>
      <c r="AL214" s="4">
        <v>6779.7</v>
      </c>
      <c r="AM214" s="42">
        <v>0.90312398834574292</v>
      </c>
      <c r="AN214" s="12">
        <v>696.8</v>
      </c>
      <c r="AO214" s="12">
        <v>1204.8</v>
      </c>
      <c r="AP214" s="12">
        <v>1063.9000000000001</v>
      </c>
      <c r="AQ214" s="12">
        <v>1072.2</v>
      </c>
      <c r="AR214" s="12">
        <v>315.2</v>
      </c>
      <c r="AS214" s="12">
        <v>334.1</v>
      </c>
      <c r="AT214" s="12">
        <v>4687</v>
      </c>
      <c r="AU214" s="44">
        <v>0.69132852486098206</v>
      </c>
      <c r="AV214" s="4">
        <v>2092.6999999999998</v>
      </c>
      <c r="AW214" s="6">
        <v>1</v>
      </c>
      <c r="AX214" s="12">
        <v>49625.2</v>
      </c>
      <c r="AY214" s="4">
        <v>65.5</v>
      </c>
      <c r="AZ214" s="14">
        <v>1.0323105761641673</v>
      </c>
      <c r="BA214" s="12">
        <v>87574.1</v>
      </c>
    </row>
    <row r="215" spans="1:53" x14ac:dyDescent="0.25">
      <c r="A215" s="46">
        <v>88</v>
      </c>
      <c r="B215" s="7" t="s">
        <v>18</v>
      </c>
      <c r="C215" s="7" t="s">
        <v>24</v>
      </c>
      <c r="D215" s="7" t="s">
        <v>48</v>
      </c>
      <c r="E215" s="3">
        <v>0</v>
      </c>
      <c r="F215" s="3">
        <v>1</v>
      </c>
      <c r="G215" s="3">
        <v>0</v>
      </c>
      <c r="H215" s="3">
        <v>0</v>
      </c>
      <c r="I215" s="3">
        <v>0</v>
      </c>
      <c r="J215" s="6">
        <v>27</v>
      </c>
      <c r="K215" s="9">
        <v>7</v>
      </c>
      <c r="L215" s="11">
        <v>8</v>
      </c>
      <c r="M215" s="12" t="s">
        <v>11</v>
      </c>
      <c r="N215" s="8">
        <v>0</v>
      </c>
      <c r="O215" s="8">
        <v>0</v>
      </c>
      <c r="P215" s="8">
        <v>28</v>
      </c>
      <c r="Q215" s="8">
        <v>44</v>
      </c>
      <c r="R215" s="8">
        <v>16</v>
      </c>
      <c r="S215" s="8">
        <v>0</v>
      </c>
      <c r="T215" s="25">
        <f>IFERROR((MMTSPS_All_Data[[#This Row],[SROs]]*0.5+MMTSPS_All_Data[[#This Row],[0 - Bedroom]]*0.75+MMTSPS_All_Data[[#This Row],[1 - Bedroom]]*1+MMTSPS_All_Data[[#This Row],[2 - Bedroom]]*2+MMTSPS_All_Data[[#This Row],[3 - Bedroom]]*3+MMTSPS_All_Data[[#This Row],[4 - Bedroom]]*4)/SUM(MMTSPS_All_Data[[#This Row],[SROs]:[4 - Bedroom]]),"err")</f>
        <v>1.8636363636363635</v>
      </c>
      <c r="U215" s="9">
        <v>0</v>
      </c>
      <c r="V215" s="23">
        <f>IFERROR(MMTSPS_All_Data[[#This Row],[Total units with PBRA]]/MMTSPS_All_Data[[#This Row],[Total Units]],"Err")</f>
        <v>0</v>
      </c>
      <c r="W215" s="41">
        <v>0</v>
      </c>
      <c r="X215" s="14">
        <v>0</v>
      </c>
      <c r="Y215" s="14">
        <v>0</v>
      </c>
      <c r="Z215" s="14">
        <v>1</v>
      </c>
      <c r="AA215" s="25">
        <f>SUM(MMTSPS_All_Data[[#This Row],[% Units with Rent &lt; 30% AMI]:[% Units with Rent &gt; 60% AMI]])</f>
        <v>1</v>
      </c>
      <c r="AB215" s="25">
        <f>IF(MMTSPS_All_Data[[#This Row],[Rent Category Total % ]]="A","n/a",MMTSPS_All_Data[[#This Row],[% Units with Rent &lt; 30% AMI]]*0.3+MMTSPS_All_Data[[#This Row],[% Units with Rent 31-50% AMI]]*0.5+MMTSPS_All_Data[[#This Row],[% Units with Rent 51-60% AMI]]*0.6+MMTSPS_All_Data[[#This Row],[% Units with Rent &gt; 60% AMI]]*0.8)</f>
        <v>0.8</v>
      </c>
      <c r="AC215" s="14">
        <v>1</v>
      </c>
      <c r="AD215" s="14">
        <v>0</v>
      </c>
      <c r="AE215" s="14">
        <v>0</v>
      </c>
      <c r="AF215" s="14">
        <v>0</v>
      </c>
      <c r="AG215" s="14">
        <v>0</v>
      </c>
      <c r="AH215" s="14">
        <v>0</v>
      </c>
      <c r="AI215" s="14">
        <v>0</v>
      </c>
      <c r="AJ215" s="25">
        <f>SUM(MMTSPS_All_Data[[#This Row],[ADF %]:[Dev Disabled %]])</f>
        <v>0</v>
      </c>
      <c r="AK215" s="25">
        <f>SUM(MMTSPS_All_Data[[#This Row],[Family %]:[Dev Disabled %]])</f>
        <v>1</v>
      </c>
      <c r="AL215" s="4">
        <v>8426.4090909090901</v>
      </c>
      <c r="AM215" s="42">
        <v>0.977530353200883</v>
      </c>
      <c r="AN215" s="12">
        <v>879.48863636363637</v>
      </c>
      <c r="AO215" s="12">
        <v>352.5</v>
      </c>
      <c r="AP215" s="12">
        <v>851.53409090909088</v>
      </c>
      <c r="AQ215" s="12">
        <v>561.61363636363637</v>
      </c>
      <c r="AR215" s="12">
        <v>95.26136363636364</v>
      </c>
      <c r="AS215" s="12">
        <v>300</v>
      </c>
      <c r="AT215" s="12">
        <v>3040.3977272727275</v>
      </c>
      <c r="AU215" s="44">
        <v>0.36081772134145357</v>
      </c>
      <c r="AV215" s="4">
        <v>5386.011363636364</v>
      </c>
      <c r="AW215" s="6">
        <v>1</v>
      </c>
      <c r="AX215" s="12">
        <v>54068.420454545456</v>
      </c>
      <c r="AY215" s="4">
        <v>1946.534090909091</v>
      </c>
      <c r="AZ215" s="14">
        <v>1.565938930995064</v>
      </c>
      <c r="BA215" s="12">
        <v>54068.420454545456</v>
      </c>
    </row>
    <row r="216" spans="1:53" x14ac:dyDescent="0.25">
      <c r="A216" s="46">
        <v>33</v>
      </c>
      <c r="B216" s="7" t="s">
        <v>18</v>
      </c>
      <c r="C216" s="7" t="s">
        <v>24</v>
      </c>
      <c r="D216" s="7" t="s">
        <v>48</v>
      </c>
      <c r="E216" s="3">
        <v>0</v>
      </c>
      <c r="F216" s="3">
        <v>1</v>
      </c>
      <c r="G216" s="3">
        <v>0</v>
      </c>
      <c r="H216" s="3">
        <v>0</v>
      </c>
      <c r="I216" s="3">
        <v>0</v>
      </c>
      <c r="J216" s="6">
        <v>14</v>
      </c>
      <c r="K216" s="9">
        <v>13</v>
      </c>
      <c r="L216" s="11">
        <v>4.125</v>
      </c>
      <c r="M216" s="12" t="s">
        <v>11</v>
      </c>
      <c r="N216" s="8">
        <v>0</v>
      </c>
      <c r="O216" s="8">
        <v>0</v>
      </c>
      <c r="P216" s="8">
        <v>0</v>
      </c>
      <c r="Q216" s="8">
        <v>16</v>
      </c>
      <c r="R216" s="8">
        <v>17</v>
      </c>
      <c r="S216" s="8">
        <v>0</v>
      </c>
      <c r="T216" s="25">
        <f>IFERROR((MMTSPS_All_Data[[#This Row],[SROs]]*0.5+MMTSPS_All_Data[[#This Row],[0 - Bedroom]]*0.75+MMTSPS_All_Data[[#This Row],[1 - Bedroom]]*1+MMTSPS_All_Data[[#This Row],[2 - Bedroom]]*2+MMTSPS_All_Data[[#This Row],[3 - Bedroom]]*3+MMTSPS_All_Data[[#This Row],[4 - Bedroom]]*4)/SUM(MMTSPS_All_Data[[#This Row],[SROs]:[4 - Bedroom]]),"err")</f>
        <v>2.5151515151515151</v>
      </c>
      <c r="U216" s="9">
        <v>0</v>
      </c>
      <c r="V216" s="23">
        <f>IFERROR(MMTSPS_All_Data[[#This Row],[Total units with PBRA]]/MMTSPS_All_Data[[#This Row],[Total Units]],"Err")</f>
        <v>0</v>
      </c>
      <c r="W216" s="41">
        <v>0</v>
      </c>
      <c r="X216" s="14">
        <v>0.60606060606060608</v>
      </c>
      <c r="Y216" s="14">
        <v>0.39393939393939392</v>
      </c>
      <c r="Z216" s="14">
        <v>0</v>
      </c>
      <c r="AA216" s="25">
        <f>SUM(MMTSPS_All_Data[[#This Row],[% Units with Rent &lt; 30% AMI]:[% Units with Rent &gt; 60% AMI]])</f>
        <v>1</v>
      </c>
      <c r="AB216" s="25">
        <f>IF(MMTSPS_All_Data[[#This Row],[Rent Category Total % ]]="A","n/a",MMTSPS_All_Data[[#This Row],[% Units with Rent &lt; 30% AMI]]*0.3+MMTSPS_All_Data[[#This Row],[% Units with Rent 31-50% AMI]]*0.5+MMTSPS_All_Data[[#This Row],[% Units with Rent 51-60% AMI]]*0.6+MMTSPS_All_Data[[#This Row],[% Units with Rent &gt; 60% AMI]]*0.8)</f>
        <v>0.53939393939393931</v>
      </c>
      <c r="AC216" s="14">
        <v>1</v>
      </c>
      <c r="AD216" s="14">
        <v>0</v>
      </c>
      <c r="AE216" s="14">
        <v>1</v>
      </c>
      <c r="AF216" s="14">
        <v>0</v>
      </c>
      <c r="AG216" s="14">
        <v>0</v>
      </c>
      <c r="AH216" s="14">
        <v>0</v>
      </c>
      <c r="AI216" s="14">
        <v>0</v>
      </c>
      <c r="AJ216" s="25">
        <f>SUM(MMTSPS_All_Data[[#This Row],[ADF %]:[Dev Disabled %]])</f>
        <v>0</v>
      </c>
      <c r="AK216" s="25">
        <f>SUM(MMTSPS_All_Data[[#This Row],[Family %]:[Dev Disabled %]])</f>
        <v>2</v>
      </c>
      <c r="AL216" s="4">
        <v>8040.484848484848</v>
      </c>
      <c r="AM216" s="42">
        <v>0.97972435030794647</v>
      </c>
      <c r="AN216" s="12">
        <v>1328</v>
      </c>
      <c r="AO216" s="12">
        <v>517.39393939393938</v>
      </c>
      <c r="AP216" s="12">
        <v>1099.7878787878788</v>
      </c>
      <c r="AQ216" s="12">
        <v>740.75757575757575</v>
      </c>
      <c r="AR216" s="12">
        <v>205.87878787878788</v>
      </c>
      <c r="AS216" s="12">
        <v>338.18181818181819</v>
      </c>
      <c r="AT216" s="12">
        <v>4230</v>
      </c>
      <c r="AU216" s="44">
        <v>0.52608767751077878</v>
      </c>
      <c r="AV216" s="4">
        <v>3810.4848484848485</v>
      </c>
      <c r="AW216" s="6">
        <v>1</v>
      </c>
      <c r="AX216" s="12">
        <v>27734</v>
      </c>
      <c r="AY216" s="4">
        <v>1868.3333333333333</v>
      </c>
      <c r="AZ216" s="14">
        <v>1.9619915432744066</v>
      </c>
      <c r="BA216" s="12">
        <v>27734</v>
      </c>
    </row>
    <row r="217" spans="1:53" x14ac:dyDescent="0.25">
      <c r="A217" s="46">
        <v>14</v>
      </c>
      <c r="B217" s="7" t="s">
        <v>10</v>
      </c>
      <c r="C217" s="7" t="s">
        <v>27</v>
      </c>
      <c r="D217" s="7" t="s">
        <v>46</v>
      </c>
      <c r="E217" s="3">
        <v>1</v>
      </c>
      <c r="F217" s="3">
        <v>0</v>
      </c>
      <c r="G217" s="3">
        <v>0</v>
      </c>
      <c r="H217" s="3">
        <v>0</v>
      </c>
      <c r="I217" s="3">
        <v>1</v>
      </c>
      <c r="J217" s="6">
        <v>11</v>
      </c>
      <c r="K217" s="9">
        <v>10</v>
      </c>
      <c r="L217" s="11">
        <v>14</v>
      </c>
      <c r="M217" s="12" t="s">
        <v>11</v>
      </c>
      <c r="N217" s="8">
        <v>0</v>
      </c>
      <c r="O217" s="8">
        <v>0</v>
      </c>
      <c r="P217" s="8">
        <v>14</v>
      </c>
      <c r="Q217" s="8">
        <v>0</v>
      </c>
      <c r="R217" s="8">
        <v>0</v>
      </c>
      <c r="S217" s="8">
        <v>0</v>
      </c>
      <c r="T217" s="25">
        <f>IFERROR((MMTSPS_All_Data[[#This Row],[SROs]]*0.5+MMTSPS_All_Data[[#This Row],[0 - Bedroom]]*0.75+MMTSPS_All_Data[[#This Row],[1 - Bedroom]]*1+MMTSPS_All_Data[[#This Row],[2 - Bedroom]]*2+MMTSPS_All_Data[[#This Row],[3 - Bedroom]]*3+MMTSPS_All_Data[[#This Row],[4 - Bedroom]]*4)/SUM(MMTSPS_All_Data[[#This Row],[SROs]:[4 - Bedroom]]),"err")</f>
        <v>1</v>
      </c>
      <c r="U217" s="9">
        <v>13</v>
      </c>
      <c r="V217" s="23">
        <f>IFERROR(MMTSPS_All_Data[[#This Row],[Total units with PBRA]]/MMTSPS_All_Data[[#This Row],[Total Units]],"Err")</f>
        <v>0.9285714285714286</v>
      </c>
      <c r="W217" s="41">
        <v>0.9285714285714286</v>
      </c>
      <c r="X217" s="14">
        <v>0</v>
      </c>
      <c r="Y217" s="14">
        <v>0</v>
      </c>
      <c r="Z217" s="14">
        <v>0</v>
      </c>
      <c r="AA217" s="25">
        <f>SUM(MMTSPS_All_Data[[#This Row],[% Units with Rent &lt; 30% AMI]:[% Units with Rent &gt; 60% AMI]])</f>
        <v>0.9285714285714286</v>
      </c>
      <c r="AB217" s="25">
        <f>IF(MMTSPS_All_Data[[#This Row],[Rent Category Total % ]]="A","n/a",MMTSPS_All_Data[[#This Row],[% Units with Rent &lt; 30% AMI]]*0.3+MMTSPS_All_Data[[#This Row],[% Units with Rent 31-50% AMI]]*0.5+MMTSPS_All_Data[[#This Row],[% Units with Rent 51-60% AMI]]*0.6+MMTSPS_All_Data[[#This Row],[% Units with Rent &gt; 60% AMI]]*0.8)</f>
        <v>0.27857142857142858</v>
      </c>
      <c r="AC217" s="14">
        <v>0</v>
      </c>
      <c r="AD217" s="14">
        <v>0</v>
      </c>
      <c r="AE217" s="14">
        <v>0</v>
      </c>
      <c r="AF217" s="14">
        <v>0</v>
      </c>
      <c r="AG217" s="14">
        <v>0</v>
      </c>
      <c r="AH217" s="14">
        <v>1</v>
      </c>
      <c r="AI217" s="14">
        <v>0</v>
      </c>
      <c r="AJ217" s="25">
        <f>SUM(MMTSPS_All_Data[[#This Row],[ADF %]:[Dev Disabled %]])</f>
        <v>1</v>
      </c>
      <c r="AK217" s="25">
        <f>SUM(MMTSPS_All_Data[[#This Row],[Family %]:[Dev Disabled %]])</f>
        <v>1</v>
      </c>
      <c r="AL217" s="4">
        <v>7615.7857142857147</v>
      </c>
      <c r="AM217" s="42">
        <v>0.98025633427174397</v>
      </c>
      <c r="AN217" s="12">
        <v>1634.7857142857142</v>
      </c>
      <c r="AO217" s="12">
        <v>1488</v>
      </c>
      <c r="AP217" s="12">
        <v>1024.6428571428571</v>
      </c>
      <c r="AQ217" s="12">
        <v>908.07142857142856</v>
      </c>
      <c r="AR217" s="12">
        <v>143.92857142857142</v>
      </c>
      <c r="AS217" s="12">
        <v>400.57142857142856</v>
      </c>
      <c r="AT217" s="12">
        <v>5600</v>
      </c>
      <c r="AU217" s="44">
        <v>0.73531480665159776</v>
      </c>
      <c r="AV217" s="4">
        <v>2015.7857142857142</v>
      </c>
      <c r="AW217" s="6">
        <v>1</v>
      </c>
      <c r="AX217" s="12">
        <v>10569.714285714286</v>
      </c>
      <c r="AY217" s="4">
        <v>1058.5</v>
      </c>
      <c r="AZ217" s="14">
        <v>2.1057304879868677</v>
      </c>
      <c r="BA217" s="12">
        <v>75164</v>
      </c>
    </row>
    <row r="218" spans="1:53" x14ac:dyDescent="0.25">
      <c r="A218" s="46">
        <v>58</v>
      </c>
      <c r="B218" s="7" t="s">
        <v>10</v>
      </c>
      <c r="C218" s="7" t="s">
        <v>27</v>
      </c>
      <c r="D218" s="7" t="s">
        <v>46</v>
      </c>
      <c r="E218" s="3">
        <v>1</v>
      </c>
      <c r="F218" s="3">
        <v>1</v>
      </c>
      <c r="G218" s="3">
        <v>0</v>
      </c>
      <c r="H218" s="3">
        <v>0</v>
      </c>
      <c r="I218" s="3">
        <v>0</v>
      </c>
      <c r="J218" s="6">
        <v>9</v>
      </c>
      <c r="K218" s="9">
        <v>8</v>
      </c>
      <c r="L218" s="11">
        <v>29</v>
      </c>
      <c r="M218" s="12" t="s">
        <v>11</v>
      </c>
      <c r="N218" s="8">
        <v>0</v>
      </c>
      <c r="O218" s="8">
        <v>2</v>
      </c>
      <c r="P218" s="8">
        <v>10</v>
      </c>
      <c r="Q218" s="8">
        <v>29</v>
      </c>
      <c r="R218" s="8">
        <v>12</v>
      </c>
      <c r="S218" s="8">
        <v>4</v>
      </c>
      <c r="T218" s="25">
        <f>IFERROR((MMTSPS_All_Data[[#This Row],[SROs]]*0.5+MMTSPS_All_Data[[#This Row],[0 - Bedroom]]*0.75+MMTSPS_All_Data[[#This Row],[1 - Bedroom]]*1+MMTSPS_All_Data[[#This Row],[2 - Bedroom]]*2+MMTSPS_All_Data[[#This Row],[3 - Bedroom]]*3+MMTSPS_All_Data[[#This Row],[4 - Bedroom]]*4)/SUM(MMTSPS_All_Data[[#This Row],[SROs]:[4 - Bedroom]]),"err")</f>
        <v>2.1315789473684212</v>
      </c>
      <c r="U218" s="9">
        <v>15</v>
      </c>
      <c r="V218" s="23">
        <f>IFERROR(MMTSPS_All_Data[[#This Row],[Total units with PBRA]]/MMTSPS_All_Data[[#This Row],[Total Units]],"Err")</f>
        <v>0.25862068965517243</v>
      </c>
      <c r="W218" s="41">
        <v>8.6206896551724144E-2</v>
      </c>
      <c r="X218" s="14">
        <v>0.89655172413793105</v>
      </c>
      <c r="Y218" s="14">
        <v>0</v>
      </c>
      <c r="Z218" s="14">
        <v>0</v>
      </c>
      <c r="AA218" s="25">
        <f>SUM(MMTSPS_All_Data[[#This Row],[% Units with Rent &lt; 30% AMI]:[% Units with Rent &gt; 60% AMI]])</f>
        <v>0.98275862068965525</v>
      </c>
      <c r="AB218" s="25">
        <f>IF(MMTSPS_All_Data[[#This Row],[Rent Category Total % ]]="A","n/a",MMTSPS_All_Data[[#This Row],[% Units with Rent &lt; 30% AMI]]*0.3+MMTSPS_All_Data[[#This Row],[% Units with Rent 31-50% AMI]]*0.5+MMTSPS_All_Data[[#This Row],[% Units with Rent 51-60% AMI]]*0.6+MMTSPS_All_Data[[#This Row],[% Units with Rent &gt; 60% AMI]]*0.8)</f>
        <v>0.47413793103448276</v>
      </c>
      <c r="AC218" s="14">
        <v>0.25862068965517243</v>
      </c>
      <c r="AD218" s="14">
        <v>0</v>
      </c>
      <c r="AE218" s="14">
        <v>0</v>
      </c>
      <c r="AF218" s="14">
        <v>0</v>
      </c>
      <c r="AG218" s="14">
        <v>0</v>
      </c>
      <c r="AH218" s="14">
        <v>0.25862068965517243</v>
      </c>
      <c r="AI218" s="14">
        <v>0</v>
      </c>
      <c r="AJ218" s="25">
        <f>SUM(MMTSPS_All_Data[[#This Row],[ADF %]:[Dev Disabled %]])</f>
        <v>0.25862068965517243</v>
      </c>
      <c r="AK218" s="25">
        <f>SUM(MMTSPS_All_Data[[#This Row],[Family %]:[Dev Disabled %]])</f>
        <v>0.51724137931034486</v>
      </c>
      <c r="AL218" s="4">
        <v>9864.5172413793098</v>
      </c>
      <c r="AM218" s="42" t="s">
        <v>23</v>
      </c>
      <c r="AN218" s="12">
        <v>973.31034482758616</v>
      </c>
      <c r="AO218" s="12">
        <v>838.51724137931035</v>
      </c>
      <c r="AP218" s="12">
        <v>1487.2758620689656</v>
      </c>
      <c r="AQ218" s="12">
        <v>1254.0517241379309</v>
      </c>
      <c r="AR218" s="12">
        <v>371.05172413793105</v>
      </c>
      <c r="AS218" s="12">
        <v>316.62068965517244</v>
      </c>
      <c r="AT218" s="12">
        <v>5240.8275862068967</v>
      </c>
      <c r="AU218" s="44">
        <v>0.53128069605098038</v>
      </c>
      <c r="AV218" s="4">
        <v>4623.6896551724139</v>
      </c>
      <c r="AW218" s="6">
        <v>1</v>
      </c>
      <c r="AX218" s="12">
        <v>3795.3793103448274</v>
      </c>
      <c r="AY218" s="4">
        <v>2127.6379310344828</v>
      </c>
      <c r="AZ218" s="14">
        <v>1.8524013787291653</v>
      </c>
      <c r="BA218" s="12">
        <v>91601.172413793101</v>
      </c>
    </row>
    <row r="219" spans="1:53" x14ac:dyDescent="0.25">
      <c r="A219" s="46">
        <v>228</v>
      </c>
      <c r="B219" s="7" t="s">
        <v>10</v>
      </c>
      <c r="C219" s="7" t="s">
        <v>27</v>
      </c>
      <c r="D219" s="7" t="s">
        <v>46</v>
      </c>
      <c r="E219" s="3">
        <v>1</v>
      </c>
      <c r="F219" s="3">
        <v>1</v>
      </c>
      <c r="G219" s="3">
        <v>0</v>
      </c>
      <c r="H219" s="3">
        <v>0</v>
      </c>
      <c r="I219" s="3">
        <v>0</v>
      </c>
      <c r="J219" s="6">
        <v>16</v>
      </c>
      <c r="K219" s="9">
        <v>15</v>
      </c>
      <c r="L219" s="11">
        <v>114</v>
      </c>
      <c r="M219" s="12" t="s">
        <v>11</v>
      </c>
      <c r="N219" s="8">
        <v>0</v>
      </c>
      <c r="O219" s="8">
        <v>0</v>
      </c>
      <c r="P219" s="8">
        <v>188</v>
      </c>
      <c r="Q219" s="8">
        <v>40</v>
      </c>
      <c r="R219" s="8">
        <v>0</v>
      </c>
      <c r="S219" s="8">
        <v>0</v>
      </c>
      <c r="T219" s="25">
        <f>IFERROR((MMTSPS_All_Data[[#This Row],[SROs]]*0.5+MMTSPS_All_Data[[#This Row],[0 - Bedroom]]*0.75+MMTSPS_All_Data[[#This Row],[1 - Bedroom]]*1+MMTSPS_All_Data[[#This Row],[2 - Bedroom]]*2+MMTSPS_All_Data[[#This Row],[3 - Bedroom]]*3+MMTSPS_All_Data[[#This Row],[4 - Bedroom]]*4)/SUM(MMTSPS_All_Data[[#This Row],[SROs]:[4 - Bedroom]]),"err")</f>
        <v>1.1754385964912282</v>
      </c>
      <c r="U219" s="9">
        <v>0</v>
      </c>
      <c r="V219" s="23">
        <f>IFERROR(MMTSPS_All_Data[[#This Row],[Total units with PBRA]]/MMTSPS_All_Data[[#This Row],[Total Units]],"Err")</f>
        <v>0</v>
      </c>
      <c r="W219" s="41">
        <v>0</v>
      </c>
      <c r="X219" s="14">
        <v>0</v>
      </c>
      <c r="Y219" s="14">
        <v>0.75438596491228072</v>
      </c>
      <c r="Z219" s="14">
        <v>0</v>
      </c>
      <c r="AA219" s="25">
        <f>SUM(MMTSPS_All_Data[[#This Row],[% Units with Rent &lt; 30% AMI]:[% Units with Rent &gt; 60% AMI]])</f>
        <v>0.75438596491228072</v>
      </c>
      <c r="AB219" s="25">
        <f>IF(MMTSPS_All_Data[[#This Row],[Rent Category Total % ]]="A","n/a",MMTSPS_All_Data[[#This Row],[% Units with Rent &lt; 30% AMI]]*0.3+MMTSPS_All_Data[[#This Row],[% Units with Rent 31-50% AMI]]*0.5+MMTSPS_All_Data[[#This Row],[% Units with Rent 51-60% AMI]]*0.6+MMTSPS_All_Data[[#This Row],[% Units with Rent &gt; 60% AMI]]*0.8)</f>
        <v>0.45263157894736838</v>
      </c>
      <c r="AC219" s="14">
        <v>0</v>
      </c>
      <c r="AD219" s="14">
        <v>0</v>
      </c>
      <c r="AE219" s="14">
        <v>0</v>
      </c>
      <c r="AF219" s="14">
        <v>0</v>
      </c>
      <c r="AG219" s="14">
        <v>0</v>
      </c>
      <c r="AH219" s="14">
        <v>0</v>
      </c>
      <c r="AI219" s="14">
        <v>0</v>
      </c>
      <c r="AJ219" s="25">
        <f>SUM(MMTSPS_All_Data[[#This Row],[ADF %]:[Dev Disabled %]])</f>
        <v>0</v>
      </c>
      <c r="AK219" s="25">
        <f>SUM(MMTSPS_All_Data[[#This Row],[Family %]:[Dev Disabled %]])</f>
        <v>0</v>
      </c>
      <c r="AL219" s="4">
        <v>10061.245614035088</v>
      </c>
      <c r="AM219" s="42">
        <v>0.98712525867382384</v>
      </c>
      <c r="AN219" s="12">
        <v>1507.4254385964912</v>
      </c>
      <c r="AO219" s="12">
        <v>433.11842105263156</v>
      </c>
      <c r="AP219" s="12">
        <v>1322.7763157894738</v>
      </c>
      <c r="AQ219" s="12">
        <v>597.96052631578948</v>
      </c>
      <c r="AR219" s="12">
        <v>510.10087719298247</v>
      </c>
      <c r="AS219" s="12">
        <v>0</v>
      </c>
      <c r="AT219" s="12">
        <v>4371.3815789473683</v>
      </c>
      <c r="AU219" s="44">
        <v>0.43447717575341199</v>
      </c>
      <c r="AV219" s="4">
        <v>5689.8640350877195</v>
      </c>
      <c r="AW219" s="6">
        <v>1</v>
      </c>
      <c r="AX219" s="12">
        <v>39403.583333333336</v>
      </c>
      <c r="AY219" s="4">
        <v>1896.328947368421</v>
      </c>
      <c r="AZ219" s="14">
        <v>1.4998843831726645</v>
      </c>
      <c r="BA219" s="12">
        <v>49355.087719298244</v>
      </c>
    </row>
    <row r="220" spans="1:53" x14ac:dyDescent="0.25">
      <c r="A220" s="46">
        <v>60</v>
      </c>
      <c r="B220" s="7" t="s">
        <v>10</v>
      </c>
      <c r="C220" s="7" t="s">
        <v>27</v>
      </c>
      <c r="D220" s="7" t="s">
        <v>46</v>
      </c>
      <c r="E220" s="3">
        <v>1</v>
      </c>
      <c r="F220" s="3">
        <v>1</v>
      </c>
      <c r="G220" s="3">
        <v>0</v>
      </c>
      <c r="H220" s="3">
        <v>0</v>
      </c>
      <c r="I220" s="3">
        <v>0</v>
      </c>
      <c r="J220" s="6">
        <v>17</v>
      </c>
      <c r="K220" s="9">
        <v>16</v>
      </c>
      <c r="L220" s="11">
        <v>60</v>
      </c>
      <c r="M220" s="12" t="s">
        <v>11</v>
      </c>
      <c r="N220" s="8">
        <v>0</v>
      </c>
      <c r="O220" s="8">
        <v>0</v>
      </c>
      <c r="P220" s="8">
        <v>0</v>
      </c>
      <c r="Q220" s="8">
        <v>32</v>
      </c>
      <c r="R220" s="8">
        <v>26</v>
      </c>
      <c r="S220" s="8">
        <v>2</v>
      </c>
      <c r="T220" s="25">
        <f>IFERROR((MMTSPS_All_Data[[#This Row],[SROs]]*0.5+MMTSPS_All_Data[[#This Row],[0 - Bedroom]]*0.75+MMTSPS_All_Data[[#This Row],[1 - Bedroom]]*1+MMTSPS_All_Data[[#This Row],[2 - Bedroom]]*2+MMTSPS_All_Data[[#This Row],[3 - Bedroom]]*3+MMTSPS_All_Data[[#This Row],[4 - Bedroom]]*4)/SUM(MMTSPS_All_Data[[#This Row],[SROs]:[4 - Bedroom]]),"err")</f>
        <v>2.5</v>
      </c>
      <c r="U220" s="9">
        <v>0</v>
      </c>
      <c r="V220" s="23">
        <f>IFERROR(MMTSPS_All_Data[[#This Row],[Total units with PBRA]]/MMTSPS_All_Data[[#This Row],[Total Units]],"Err")</f>
        <v>0</v>
      </c>
      <c r="W220" s="41">
        <v>0.2</v>
      </c>
      <c r="X220" s="14">
        <v>0</v>
      </c>
      <c r="Y220" s="14">
        <v>0.8</v>
      </c>
      <c r="Z220" s="14">
        <v>0</v>
      </c>
      <c r="AA220" s="25">
        <f>SUM(MMTSPS_All_Data[[#This Row],[% Units with Rent &lt; 30% AMI]:[% Units with Rent &gt; 60% AMI]])</f>
        <v>1</v>
      </c>
      <c r="AB220" s="25">
        <f>IF(MMTSPS_All_Data[[#This Row],[Rent Category Total % ]]="A","n/a",MMTSPS_All_Data[[#This Row],[% Units with Rent &lt; 30% AMI]]*0.3+MMTSPS_All_Data[[#This Row],[% Units with Rent 31-50% AMI]]*0.5+MMTSPS_All_Data[[#This Row],[% Units with Rent 51-60% AMI]]*0.6+MMTSPS_All_Data[[#This Row],[% Units with Rent &gt; 60% AMI]]*0.8)</f>
        <v>0.54</v>
      </c>
      <c r="AC220" s="14">
        <v>0</v>
      </c>
      <c r="AD220" s="14">
        <v>0</v>
      </c>
      <c r="AE220" s="14">
        <v>0</v>
      </c>
      <c r="AF220" s="14">
        <v>0</v>
      </c>
      <c r="AG220" s="14">
        <v>0</v>
      </c>
      <c r="AH220" s="14">
        <v>0</v>
      </c>
      <c r="AI220" s="14">
        <v>0</v>
      </c>
      <c r="AJ220" s="25">
        <f>SUM(MMTSPS_All_Data[[#This Row],[ADF %]:[Dev Disabled %]])</f>
        <v>0</v>
      </c>
      <c r="AK220" s="25">
        <f>SUM(MMTSPS_All_Data[[#This Row],[Family %]:[Dev Disabled %]])</f>
        <v>0</v>
      </c>
      <c r="AL220" s="4">
        <v>10072.75</v>
      </c>
      <c r="AM220" s="42">
        <v>0.99072260768463039</v>
      </c>
      <c r="AN220" s="12">
        <v>1501.3166666666666</v>
      </c>
      <c r="AO220" s="12">
        <v>596.29999999999995</v>
      </c>
      <c r="AP220" s="12">
        <v>1978.1833333333334</v>
      </c>
      <c r="AQ220" s="12">
        <v>439.06666666666666</v>
      </c>
      <c r="AR220" s="12">
        <v>291.38333333333333</v>
      </c>
      <c r="AS220" s="12">
        <v>16.3</v>
      </c>
      <c r="AT220" s="12">
        <v>4822.55</v>
      </c>
      <c r="AU220" s="44">
        <v>0.47877193417884889</v>
      </c>
      <c r="AV220" s="4">
        <v>5250.2</v>
      </c>
      <c r="AW220" s="6">
        <v>1</v>
      </c>
      <c r="AX220" s="12">
        <v>28967.8</v>
      </c>
      <c r="AY220" s="4">
        <v>2065</v>
      </c>
      <c r="AZ220" s="14">
        <v>1.64831093808866</v>
      </c>
      <c r="BA220" s="12">
        <v>36752.316666666666</v>
      </c>
    </row>
    <row r="221" spans="1:53" x14ac:dyDescent="0.25">
      <c r="A221" s="46">
        <v>63</v>
      </c>
      <c r="B221" s="7" t="s">
        <v>10</v>
      </c>
      <c r="C221" s="7" t="s">
        <v>27</v>
      </c>
      <c r="D221" s="7" t="s">
        <v>46</v>
      </c>
      <c r="E221" s="3">
        <v>1</v>
      </c>
      <c r="F221" s="3">
        <v>0</v>
      </c>
      <c r="G221" s="3">
        <v>0</v>
      </c>
      <c r="H221" s="3">
        <v>0</v>
      </c>
      <c r="I221" s="3">
        <v>0</v>
      </c>
      <c r="J221" s="6" t="s">
        <v>91</v>
      </c>
      <c r="K221" s="9">
        <v>14</v>
      </c>
      <c r="L221" s="11" t="s">
        <v>91</v>
      </c>
      <c r="M221" s="12" t="s">
        <v>11</v>
      </c>
      <c r="N221" s="8">
        <v>0</v>
      </c>
      <c r="O221" s="8">
        <v>0</v>
      </c>
      <c r="P221" s="8">
        <v>0</v>
      </c>
      <c r="Q221" s="8">
        <v>63</v>
      </c>
      <c r="R221" s="8">
        <v>0</v>
      </c>
      <c r="S221" s="8">
        <v>0</v>
      </c>
      <c r="T221" s="25">
        <f>IFERROR((MMTSPS_All_Data[[#This Row],[SROs]]*0.5+MMTSPS_All_Data[[#This Row],[0 - Bedroom]]*0.75+MMTSPS_All_Data[[#This Row],[1 - Bedroom]]*1+MMTSPS_All_Data[[#This Row],[2 - Bedroom]]*2+MMTSPS_All_Data[[#This Row],[3 - Bedroom]]*3+MMTSPS_All_Data[[#This Row],[4 - Bedroom]]*4)/SUM(MMTSPS_All_Data[[#This Row],[SROs]:[4 - Bedroom]]),"err")</f>
        <v>2</v>
      </c>
      <c r="U221" s="9">
        <v>0</v>
      </c>
      <c r="V221" s="23">
        <f>IFERROR(MMTSPS_All_Data[[#This Row],[Total units with PBRA]]/MMTSPS_All_Data[[#This Row],[Total Units]],"Err")</f>
        <v>0</v>
      </c>
      <c r="W221" s="41">
        <v>0</v>
      </c>
      <c r="X221" s="14">
        <v>0</v>
      </c>
      <c r="Y221" s="14">
        <v>1</v>
      </c>
      <c r="Z221" s="14">
        <v>0</v>
      </c>
      <c r="AA221" s="25">
        <f>SUM(MMTSPS_All_Data[[#This Row],[% Units with Rent &lt; 30% AMI]:[% Units with Rent &gt; 60% AMI]])</f>
        <v>1</v>
      </c>
      <c r="AB221" s="25">
        <f>IF(MMTSPS_All_Data[[#This Row],[Rent Category Total % ]]="A","n/a",MMTSPS_All_Data[[#This Row],[% Units with Rent &lt; 30% AMI]]*0.3+MMTSPS_All_Data[[#This Row],[% Units with Rent 31-50% AMI]]*0.5+MMTSPS_All_Data[[#This Row],[% Units with Rent 51-60% AMI]]*0.6+MMTSPS_All_Data[[#This Row],[% Units with Rent &gt; 60% AMI]]*0.8)</f>
        <v>0.6</v>
      </c>
      <c r="AC221" s="14">
        <v>0</v>
      </c>
      <c r="AD221" s="14">
        <v>0</v>
      </c>
      <c r="AE221" s="14">
        <v>0</v>
      </c>
      <c r="AF221" s="14">
        <v>0</v>
      </c>
      <c r="AG221" s="14">
        <v>0</v>
      </c>
      <c r="AH221" s="14">
        <v>0</v>
      </c>
      <c r="AI221" s="14">
        <v>0</v>
      </c>
      <c r="AJ221" s="25">
        <f>SUM(MMTSPS_All_Data[[#This Row],[ADF %]:[Dev Disabled %]])</f>
        <v>0</v>
      </c>
      <c r="AK221" s="25">
        <f>SUM(MMTSPS_All_Data[[#This Row],[Family %]:[Dev Disabled %]])</f>
        <v>0</v>
      </c>
      <c r="AL221" s="4">
        <v>10054.238095238095</v>
      </c>
      <c r="AM221" s="42">
        <v>0.9457012456845707</v>
      </c>
      <c r="AN221" s="12">
        <v>1238.031746031746</v>
      </c>
      <c r="AO221" s="12">
        <v>475.49206349206349</v>
      </c>
      <c r="AP221" s="12">
        <v>1591.2698412698412</v>
      </c>
      <c r="AQ221" s="12">
        <v>1400.3492063492063</v>
      </c>
      <c r="AR221" s="12">
        <v>275.09523809523807</v>
      </c>
      <c r="AS221" s="12">
        <v>0</v>
      </c>
      <c r="AT221" s="12">
        <v>4980.2380952380954</v>
      </c>
      <c r="AU221" s="44">
        <v>0.49533719492845946</v>
      </c>
      <c r="AV221" s="4">
        <v>5074</v>
      </c>
      <c r="AW221" s="6">
        <v>1</v>
      </c>
      <c r="AX221" s="12">
        <v>49192.682539682537</v>
      </c>
      <c r="AY221" s="4">
        <v>3002.0952380952381</v>
      </c>
      <c r="AZ221" s="14">
        <v>2.4489542633877268</v>
      </c>
      <c r="BA221" s="12">
        <v>53187.476190476191</v>
      </c>
    </row>
    <row r="222" spans="1:53" x14ac:dyDescent="0.25">
      <c r="A222" s="46">
        <v>72</v>
      </c>
      <c r="B222" s="7" t="s">
        <v>10</v>
      </c>
      <c r="C222" s="7" t="s">
        <v>27</v>
      </c>
      <c r="D222" s="7" t="s">
        <v>46</v>
      </c>
      <c r="E222" s="3">
        <v>1</v>
      </c>
      <c r="F222" s="3">
        <v>1</v>
      </c>
      <c r="G222" s="3">
        <v>0</v>
      </c>
      <c r="H222" s="3">
        <v>0</v>
      </c>
      <c r="I222" s="3">
        <v>0</v>
      </c>
      <c r="J222" s="6">
        <v>26</v>
      </c>
      <c r="K222" s="9">
        <v>25</v>
      </c>
      <c r="L222" s="11">
        <v>10.285714285714286</v>
      </c>
      <c r="M222" s="12" t="s">
        <v>11</v>
      </c>
      <c r="N222" s="8">
        <v>0</v>
      </c>
      <c r="O222" s="8">
        <v>0</v>
      </c>
      <c r="P222" s="8">
        <v>0</v>
      </c>
      <c r="Q222" s="8">
        <v>62</v>
      </c>
      <c r="R222" s="8">
        <v>10</v>
      </c>
      <c r="S222" s="8">
        <v>0</v>
      </c>
      <c r="T222" s="25">
        <f>IFERROR((MMTSPS_All_Data[[#This Row],[SROs]]*0.5+MMTSPS_All_Data[[#This Row],[0 - Bedroom]]*0.75+MMTSPS_All_Data[[#This Row],[1 - Bedroom]]*1+MMTSPS_All_Data[[#This Row],[2 - Bedroom]]*2+MMTSPS_All_Data[[#This Row],[3 - Bedroom]]*3+MMTSPS_All_Data[[#This Row],[4 - Bedroom]]*4)/SUM(MMTSPS_All_Data[[#This Row],[SROs]:[4 - Bedroom]]),"err")</f>
        <v>2.1388888888888888</v>
      </c>
      <c r="U222" s="9">
        <v>4</v>
      </c>
      <c r="V222" s="23">
        <f>IFERROR(MMTSPS_All_Data[[#This Row],[Total units with PBRA]]/MMTSPS_All_Data[[#This Row],[Total Units]],"Err")</f>
        <v>5.5555555555555552E-2</v>
      </c>
      <c r="W222" s="41">
        <v>0</v>
      </c>
      <c r="X222" s="14">
        <v>0.15277777777777779</v>
      </c>
      <c r="Y222" s="14">
        <v>0.84722222222222221</v>
      </c>
      <c r="Z222" s="14">
        <v>0</v>
      </c>
      <c r="AA222" s="25">
        <f>SUM(MMTSPS_All_Data[[#This Row],[% Units with Rent &lt; 30% AMI]:[% Units with Rent &gt; 60% AMI]])</f>
        <v>1</v>
      </c>
      <c r="AB222" s="25">
        <f>IF(MMTSPS_All_Data[[#This Row],[Rent Category Total % ]]="A","n/a",MMTSPS_All_Data[[#This Row],[% Units with Rent &lt; 30% AMI]]*0.3+MMTSPS_All_Data[[#This Row],[% Units with Rent 31-50% AMI]]*0.5+MMTSPS_All_Data[[#This Row],[% Units with Rent 51-60% AMI]]*0.6+MMTSPS_All_Data[[#This Row],[% Units with Rent &gt; 60% AMI]]*0.8)</f>
        <v>0.58472222222222214</v>
      </c>
      <c r="AC222" s="14">
        <v>5.5555555555555552E-2</v>
      </c>
      <c r="AD222" s="14">
        <v>0</v>
      </c>
      <c r="AE222" s="14">
        <v>0</v>
      </c>
      <c r="AF222" s="14">
        <v>0</v>
      </c>
      <c r="AG222" s="14">
        <v>0</v>
      </c>
      <c r="AH222" s="14">
        <v>0</v>
      </c>
      <c r="AI222" s="14">
        <v>0</v>
      </c>
      <c r="AJ222" s="25">
        <f>SUM(MMTSPS_All_Data[[#This Row],[ADF %]:[Dev Disabled %]])</f>
        <v>0</v>
      </c>
      <c r="AK222" s="25">
        <f>SUM(MMTSPS_All_Data[[#This Row],[Family %]:[Dev Disabled %]])</f>
        <v>5.5555555555555552E-2</v>
      </c>
      <c r="AL222" s="4">
        <v>9228.6944444444453</v>
      </c>
      <c r="AM222" s="42" t="s">
        <v>23</v>
      </c>
      <c r="AN222" s="12">
        <v>1301.6388888888889</v>
      </c>
      <c r="AO222" s="12">
        <v>528.91666666666663</v>
      </c>
      <c r="AP222" s="12">
        <v>972.56944444444446</v>
      </c>
      <c r="AQ222" s="12">
        <v>1154.1527777777778</v>
      </c>
      <c r="AR222" s="12">
        <v>212.72222222222223</v>
      </c>
      <c r="AS222" s="12">
        <v>250</v>
      </c>
      <c r="AT222" s="12">
        <v>4420</v>
      </c>
      <c r="AU222" s="44">
        <v>0.47894098418880726</v>
      </c>
      <c r="AV222" s="4">
        <v>4808.6944444444443</v>
      </c>
      <c r="AW222" s="6">
        <v>1</v>
      </c>
      <c r="AX222" s="12">
        <v>25134.986111111109</v>
      </c>
      <c r="AY222" s="4">
        <v>3256.3888888888887</v>
      </c>
      <c r="AZ222" s="14">
        <v>3.0977757099654637</v>
      </c>
      <c r="BA222" s="12">
        <v>25134.986111111109</v>
      </c>
    </row>
    <row r="223" spans="1:53" x14ac:dyDescent="0.25">
      <c r="A223" s="46">
        <v>44</v>
      </c>
      <c r="B223" s="7" t="s">
        <v>10</v>
      </c>
      <c r="C223" s="7" t="s">
        <v>27</v>
      </c>
      <c r="D223" s="7" t="s">
        <v>46</v>
      </c>
      <c r="E223" s="3">
        <v>1</v>
      </c>
      <c r="F223" s="3">
        <v>0</v>
      </c>
      <c r="G223" s="3">
        <v>0</v>
      </c>
      <c r="H223" s="3">
        <v>0</v>
      </c>
      <c r="I223" s="3">
        <v>0</v>
      </c>
      <c r="J223" s="6">
        <v>25</v>
      </c>
      <c r="K223" s="9">
        <v>6</v>
      </c>
      <c r="L223" s="11">
        <v>4</v>
      </c>
      <c r="M223" s="12" t="s">
        <v>11</v>
      </c>
      <c r="N223" s="8">
        <v>0</v>
      </c>
      <c r="O223" s="8">
        <v>0</v>
      </c>
      <c r="P223" s="8">
        <v>1</v>
      </c>
      <c r="Q223" s="8">
        <v>0</v>
      </c>
      <c r="R223" s="8">
        <v>43</v>
      </c>
      <c r="S223" s="8">
        <v>0</v>
      </c>
      <c r="T223" s="25">
        <f>IFERROR((MMTSPS_All_Data[[#This Row],[SROs]]*0.5+MMTSPS_All_Data[[#This Row],[0 - Bedroom]]*0.75+MMTSPS_All_Data[[#This Row],[1 - Bedroom]]*1+MMTSPS_All_Data[[#This Row],[2 - Bedroom]]*2+MMTSPS_All_Data[[#This Row],[3 - Bedroom]]*3+MMTSPS_All_Data[[#This Row],[4 - Bedroom]]*4)/SUM(MMTSPS_All_Data[[#This Row],[SROs]:[4 - Bedroom]]),"err")</f>
        <v>2.9545454545454546</v>
      </c>
      <c r="U223" s="9">
        <v>4</v>
      </c>
      <c r="V223" s="23">
        <f>IFERROR(MMTSPS_All_Data[[#This Row],[Total units with PBRA]]/MMTSPS_All_Data[[#This Row],[Total Units]],"Err")</f>
        <v>9.0909090909090912E-2</v>
      </c>
      <c r="W223" s="41">
        <v>0</v>
      </c>
      <c r="X223" s="14">
        <v>0.45454545454545453</v>
      </c>
      <c r="Y223" s="14">
        <v>0.52272727272727271</v>
      </c>
      <c r="Z223" s="14">
        <v>0</v>
      </c>
      <c r="AA223" s="25">
        <f>SUM(MMTSPS_All_Data[[#This Row],[% Units with Rent &lt; 30% AMI]:[% Units with Rent &gt; 60% AMI]])</f>
        <v>0.97727272727272729</v>
      </c>
      <c r="AB223" s="25">
        <f>IF(MMTSPS_All_Data[[#This Row],[Rent Category Total % ]]="A","n/a",MMTSPS_All_Data[[#This Row],[% Units with Rent &lt; 30% AMI]]*0.3+MMTSPS_All_Data[[#This Row],[% Units with Rent 31-50% AMI]]*0.5+MMTSPS_All_Data[[#This Row],[% Units with Rent 51-60% AMI]]*0.6+MMTSPS_All_Data[[#This Row],[% Units with Rent &gt; 60% AMI]]*0.8)</f>
        <v>0.54090909090909089</v>
      </c>
      <c r="AC223" s="14">
        <v>9.0909090909090912E-2</v>
      </c>
      <c r="AD223" s="14">
        <v>0</v>
      </c>
      <c r="AE223" s="14">
        <v>0</v>
      </c>
      <c r="AF223" s="14">
        <v>0</v>
      </c>
      <c r="AG223" s="14">
        <v>0</v>
      </c>
      <c r="AH223" s="14">
        <v>0</v>
      </c>
      <c r="AI223" s="14">
        <v>0</v>
      </c>
      <c r="AJ223" s="25">
        <f>SUM(MMTSPS_All_Data[[#This Row],[ADF %]:[Dev Disabled %]])</f>
        <v>0</v>
      </c>
      <c r="AK223" s="25">
        <f>SUM(MMTSPS_All_Data[[#This Row],[Family %]:[Dev Disabled %]])</f>
        <v>9.0909090909090912E-2</v>
      </c>
      <c r="AL223" s="4">
        <v>11409.795454545454</v>
      </c>
      <c r="AM223" s="42" t="s">
        <v>23</v>
      </c>
      <c r="AN223" s="12">
        <v>1363.9772727272727</v>
      </c>
      <c r="AO223" s="12">
        <v>976.15909090909088</v>
      </c>
      <c r="AP223" s="12">
        <v>912.22727272727275</v>
      </c>
      <c r="AQ223" s="12">
        <v>1100.6136363636363</v>
      </c>
      <c r="AR223" s="12">
        <v>327.75</v>
      </c>
      <c r="AS223" s="12">
        <v>1749.5</v>
      </c>
      <c r="AT223" s="12">
        <v>6430.227272727273</v>
      </c>
      <c r="AU223" s="44">
        <v>0.56357077550987889</v>
      </c>
      <c r="AV223" s="4">
        <v>4979.568181818182</v>
      </c>
      <c r="AW223" s="6">
        <v>1</v>
      </c>
      <c r="AX223" s="12">
        <v>78789.181818181823</v>
      </c>
      <c r="AY223" s="4">
        <v>2195.340909090909</v>
      </c>
      <c r="AZ223" s="14">
        <v>1.7884919922289519</v>
      </c>
      <c r="BA223" s="12">
        <v>94391.318181818177</v>
      </c>
    </row>
    <row r="224" spans="1:53" x14ac:dyDescent="0.25">
      <c r="A224" s="46">
        <v>40</v>
      </c>
      <c r="B224" s="7" t="s">
        <v>14</v>
      </c>
      <c r="C224" s="7" t="s">
        <v>25</v>
      </c>
      <c r="D224" s="7" t="s">
        <v>46</v>
      </c>
      <c r="E224" s="3">
        <v>1</v>
      </c>
      <c r="F224" s="3">
        <v>1</v>
      </c>
      <c r="G224" s="3">
        <v>0</v>
      </c>
      <c r="H224" s="3">
        <v>0</v>
      </c>
      <c r="I224" s="3">
        <v>0</v>
      </c>
      <c r="J224" s="6">
        <v>23</v>
      </c>
      <c r="K224" s="9">
        <v>22</v>
      </c>
      <c r="L224" s="11">
        <v>6.666666666666667</v>
      </c>
      <c r="M224" s="12" t="s">
        <v>11</v>
      </c>
      <c r="N224" s="8">
        <v>0</v>
      </c>
      <c r="O224" s="8">
        <v>0</v>
      </c>
      <c r="P224" s="8">
        <v>0</v>
      </c>
      <c r="Q224" s="8">
        <v>22</v>
      </c>
      <c r="R224" s="8">
        <v>18</v>
      </c>
      <c r="S224" s="8">
        <v>0</v>
      </c>
      <c r="T224" s="25">
        <f>IFERROR((MMTSPS_All_Data[[#This Row],[SROs]]*0.5+MMTSPS_All_Data[[#This Row],[0 - Bedroom]]*0.75+MMTSPS_All_Data[[#This Row],[1 - Bedroom]]*1+MMTSPS_All_Data[[#This Row],[2 - Bedroom]]*2+MMTSPS_All_Data[[#This Row],[3 - Bedroom]]*3+MMTSPS_All_Data[[#This Row],[4 - Bedroom]]*4)/SUM(MMTSPS_All_Data[[#This Row],[SROs]:[4 - Bedroom]]),"err")</f>
        <v>2.4500000000000002</v>
      </c>
      <c r="U224" s="9">
        <v>0</v>
      </c>
      <c r="V224" s="23">
        <f>IFERROR(MMTSPS_All_Data[[#This Row],[Total units with PBRA]]/MMTSPS_All_Data[[#This Row],[Total Units]],"Err")</f>
        <v>0</v>
      </c>
      <c r="W224" s="41">
        <v>0</v>
      </c>
      <c r="X224" s="14">
        <v>1</v>
      </c>
      <c r="Y224" s="14">
        <v>0</v>
      </c>
      <c r="Z224" s="14">
        <v>0</v>
      </c>
      <c r="AA224" s="25">
        <f>SUM(MMTSPS_All_Data[[#This Row],[% Units with Rent &lt; 30% AMI]:[% Units with Rent &gt; 60% AMI]])</f>
        <v>1</v>
      </c>
      <c r="AB224" s="25">
        <f>IF(MMTSPS_All_Data[[#This Row],[Rent Category Total % ]]="A","n/a",MMTSPS_All_Data[[#This Row],[% Units with Rent &lt; 30% AMI]]*0.3+MMTSPS_All_Data[[#This Row],[% Units with Rent 31-50% AMI]]*0.5+MMTSPS_All_Data[[#This Row],[% Units with Rent 51-60% AMI]]*0.6+MMTSPS_All_Data[[#This Row],[% Units with Rent &gt; 60% AMI]]*0.8)</f>
        <v>0.5</v>
      </c>
      <c r="AC224" s="14">
        <v>0</v>
      </c>
      <c r="AD224" s="14">
        <v>0</v>
      </c>
      <c r="AE224" s="14">
        <v>0</v>
      </c>
      <c r="AF224" s="14">
        <v>0</v>
      </c>
      <c r="AG224" s="14">
        <v>0</v>
      </c>
      <c r="AH224" s="14">
        <v>0</v>
      </c>
      <c r="AI224" s="14">
        <v>0</v>
      </c>
      <c r="AJ224" s="25">
        <f>SUM(MMTSPS_All_Data[[#This Row],[ADF %]:[Dev Disabled %]])</f>
        <v>0</v>
      </c>
      <c r="AK224" s="25">
        <f>SUM(MMTSPS_All_Data[[#This Row],[Family %]:[Dev Disabled %]])</f>
        <v>0</v>
      </c>
      <c r="AL224" s="4">
        <v>10404.450000000001</v>
      </c>
      <c r="AM224" s="42" t="s">
        <v>23</v>
      </c>
      <c r="AN224" s="12">
        <v>1223</v>
      </c>
      <c r="AO224" s="12">
        <v>645.17499999999995</v>
      </c>
      <c r="AP224" s="12">
        <v>1293.2249999999999</v>
      </c>
      <c r="AQ224" s="12">
        <v>1110.7249999999999</v>
      </c>
      <c r="AR224" s="12">
        <v>1026.05</v>
      </c>
      <c r="AS224" s="12">
        <v>300</v>
      </c>
      <c r="AT224" s="12">
        <v>5598.1750000000002</v>
      </c>
      <c r="AU224" s="44">
        <v>0.53805583187962847</v>
      </c>
      <c r="AV224" s="4">
        <v>4806.2749999999996</v>
      </c>
      <c r="AW224" s="6">
        <v>1</v>
      </c>
      <c r="AX224" s="12">
        <v>27548.875</v>
      </c>
      <c r="AY224" s="4">
        <v>2798.5749999999998</v>
      </c>
      <c r="AZ224" s="14">
        <v>2.3939209045176071</v>
      </c>
      <c r="BA224" s="12">
        <v>27548.875</v>
      </c>
    </row>
    <row r="225" spans="1:53" x14ac:dyDescent="0.25">
      <c r="A225" s="46">
        <v>60</v>
      </c>
      <c r="B225" s="7" t="s">
        <v>10</v>
      </c>
      <c r="C225" s="7" t="s">
        <v>27</v>
      </c>
      <c r="D225" s="7" t="s">
        <v>46</v>
      </c>
      <c r="E225" s="3">
        <v>1</v>
      </c>
      <c r="F225" s="3">
        <v>1</v>
      </c>
      <c r="G225" s="3">
        <v>0</v>
      </c>
      <c r="H225" s="3">
        <v>0</v>
      </c>
      <c r="I225" s="3">
        <v>0</v>
      </c>
      <c r="J225" s="6">
        <v>23</v>
      </c>
      <c r="K225" s="9">
        <v>22</v>
      </c>
      <c r="L225" s="11">
        <v>60</v>
      </c>
      <c r="M225" s="12" t="s">
        <v>11</v>
      </c>
      <c r="N225" s="8">
        <v>0</v>
      </c>
      <c r="O225" s="8">
        <v>47</v>
      </c>
      <c r="P225" s="8">
        <v>6</v>
      </c>
      <c r="Q225" s="8">
        <v>7</v>
      </c>
      <c r="R225" s="8">
        <v>0</v>
      </c>
      <c r="S225" s="8">
        <v>0</v>
      </c>
      <c r="T225" s="25">
        <f>IFERROR((MMTSPS_All_Data[[#This Row],[SROs]]*0.5+MMTSPS_All_Data[[#This Row],[0 - Bedroom]]*0.75+MMTSPS_All_Data[[#This Row],[1 - Bedroom]]*1+MMTSPS_All_Data[[#This Row],[2 - Bedroom]]*2+MMTSPS_All_Data[[#This Row],[3 - Bedroom]]*3+MMTSPS_All_Data[[#This Row],[4 - Bedroom]]*4)/SUM(MMTSPS_All_Data[[#This Row],[SROs]:[4 - Bedroom]]),"err")</f>
        <v>0.92083333333333328</v>
      </c>
      <c r="U225" s="9">
        <v>0</v>
      </c>
      <c r="V225" s="23">
        <f>IFERROR(MMTSPS_All_Data[[#This Row],[Total units with PBRA]]/MMTSPS_All_Data[[#This Row],[Total Units]],"Err")</f>
        <v>0</v>
      </c>
      <c r="W225" s="41">
        <v>0</v>
      </c>
      <c r="X225" s="14">
        <v>0</v>
      </c>
      <c r="Y225" s="14">
        <v>1</v>
      </c>
      <c r="Z225" s="14">
        <v>0</v>
      </c>
      <c r="AA225" s="25">
        <f>SUM(MMTSPS_All_Data[[#This Row],[% Units with Rent &lt; 30% AMI]:[% Units with Rent &gt; 60% AMI]])</f>
        <v>1</v>
      </c>
      <c r="AB225" s="25">
        <f>IF(MMTSPS_All_Data[[#This Row],[Rent Category Total % ]]="A","n/a",MMTSPS_All_Data[[#This Row],[% Units with Rent &lt; 30% AMI]]*0.3+MMTSPS_All_Data[[#This Row],[% Units with Rent 31-50% AMI]]*0.5+MMTSPS_All_Data[[#This Row],[% Units with Rent 51-60% AMI]]*0.6+MMTSPS_All_Data[[#This Row],[% Units with Rent &gt; 60% AMI]]*0.8)</f>
        <v>0.6</v>
      </c>
      <c r="AC225" s="14">
        <v>0</v>
      </c>
      <c r="AD225" s="14">
        <v>0</v>
      </c>
      <c r="AE225" s="14">
        <v>0</v>
      </c>
      <c r="AF225" s="14">
        <v>0</v>
      </c>
      <c r="AG225" s="14">
        <v>0</v>
      </c>
      <c r="AH225" s="14">
        <v>0</v>
      </c>
      <c r="AI225" s="14">
        <v>0</v>
      </c>
      <c r="AJ225" s="25">
        <f>SUM(MMTSPS_All_Data[[#This Row],[ADF %]:[Dev Disabled %]])</f>
        <v>0</v>
      </c>
      <c r="AK225" s="25">
        <f>SUM(MMTSPS_All_Data[[#This Row],[Family %]:[Dev Disabled %]])</f>
        <v>0</v>
      </c>
      <c r="AL225" s="4">
        <v>8530.5333333333328</v>
      </c>
      <c r="AM225" s="42">
        <v>0.98698686661479329</v>
      </c>
      <c r="AN225" s="12">
        <v>1138.45</v>
      </c>
      <c r="AO225" s="12">
        <v>511.85</v>
      </c>
      <c r="AP225" s="12">
        <v>1167.2666666666667</v>
      </c>
      <c r="AQ225" s="12">
        <v>927.31666666666672</v>
      </c>
      <c r="AR225" s="12">
        <v>454.26666666666665</v>
      </c>
      <c r="AS225" s="12">
        <v>0</v>
      </c>
      <c r="AT225" s="12">
        <v>4199.1499999999996</v>
      </c>
      <c r="AU225" s="44">
        <v>0.49224940996264399</v>
      </c>
      <c r="AV225" s="4">
        <v>4331.3833333333332</v>
      </c>
      <c r="AW225" s="6">
        <v>1</v>
      </c>
      <c r="AX225" s="12">
        <v>29532.666666666668</v>
      </c>
      <c r="AY225" s="4">
        <v>1872.9666666666667</v>
      </c>
      <c r="AZ225" s="14">
        <v>1.7618589200366088</v>
      </c>
      <c r="BA225" s="12">
        <v>29532.666666666668</v>
      </c>
    </row>
    <row r="226" spans="1:53" x14ac:dyDescent="0.25">
      <c r="A226" s="46">
        <v>95</v>
      </c>
      <c r="B226" s="7" t="s">
        <v>10</v>
      </c>
      <c r="C226" s="7" t="s">
        <v>27</v>
      </c>
      <c r="D226" s="7" t="s">
        <v>46</v>
      </c>
      <c r="E226" s="3">
        <v>1</v>
      </c>
      <c r="F226" s="3">
        <v>1</v>
      </c>
      <c r="G226" s="3">
        <v>0</v>
      </c>
      <c r="H226" s="3">
        <v>0</v>
      </c>
      <c r="I226" s="3">
        <v>0</v>
      </c>
      <c r="J226" s="6">
        <v>26</v>
      </c>
      <c r="K226" s="9">
        <v>7</v>
      </c>
      <c r="L226" s="11">
        <v>95</v>
      </c>
      <c r="M226" s="12" t="s">
        <v>11</v>
      </c>
      <c r="N226" s="8">
        <v>0</v>
      </c>
      <c r="O226" s="8">
        <v>91</v>
      </c>
      <c r="P226" s="8">
        <v>0</v>
      </c>
      <c r="Q226" s="8">
        <v>0</v>
      </c>
      <c r="R226" s="8">
        <v>0</v>
      </c>
      <c r="S226" s="8">
        <v>0</v>
      </c>
      <c r="T226" s="25">
        <f>IFERROR((MMTSPS_All_Data[[#This Row],[SROs]]*0.5+MMTSPS_All_Data[[#This Row],[0 - Bedroom]]*0.75+MMTSPS_All_Data[[#This Row],[1 - Bedroom]]*1+MMTSPS_All_Data[[#This Row],[2 - Bedroom]]*2+MMTSPS_All_Data[[#This Row],[3 - Bedroom]]*3+MMTSPS_All_Data[[#This Row],[4 - Bedroom]]*4)/SUM(MMTSPS_All_Data[[#This Row],[SROs]:[4 - Bedroom]]),"err")</f>
        <v>0.75</v>
      </c>
      <c r="U226" s="9">
        <v>77</v>
      </c>
      <c r="V226" s="23">
        <f>IFERROR(MMTSPS_All_Data[[#This Row],[Total units with PBRA]]/MMTSPS_All_Data[[#This Row],[Total Units]],"Err")</f>
        <v>0.81052631578947365</v>
      </c>
      <c r="W226" s="41">
        <v>0.98947368421052628</v>
      </c>
      <c r="X226" s="14">
        <v>0</v>
      </c>
      <c r="Y226" s="14">
        <v>0</v>
      </c>
      <c r="Z226" s="14">
        <v>0</v>
      </c>
      <c r="AA226" s="25">
        <f>SUM(MMTSPS_All_Data[[#This Row],[% Units with Rent &lt; 30% AMI]:[% Units with Rent &gt; 60% AMI]])</f>
        <v>0.98947368421052628</v>
      </c>
      <c r="AB226" s="25">
        <f>IF(MMTSPS_All_Data[[#This Row],[Rent Category Total % ]]="A","n/a",MMTSPS_All_Data[[#This Row],[% Units with Rent &lt; 30% AMI]]*0.3+MMTSPS_All_Data[[#This Row],[% Units with Rent 31-50% AMI]]*0.5+MMTSPS_All_Data[[#This Row],[% Units with Rent 51-60% AMI]]*0.6+MMTSPS_All_Data[[#This Row],[% Units with Rent &gt; 60% AMI]]*0.8)</f>
        <v>0.29684210526315785</v>
      </c>
      <c r="AC226" s="14">
        <v>0</v>
      </c>
      <c r="AD226" s="14">
        <v>0</v>
      </c>
      <c r="AE226" s="14">
        <v>0</v>
      </c>
      <c r="AF226" s="14">
        <v>0</v>
      </c>
      <c r="AG226" s="14">
        <v>0.81052631578947365</v>
      </c>
      <c r="AH226" s="14">
        <v>6.3157894736842107E-2</v>
      </c>
      <c r="AI226" s="14">
        <v>0</v>
      </c>
      <c r="AJ226" s="25">
        <f>SUM(MMTSPS_All_Data[[#This Row],[ADF %]:[Dev Disabled %]])</f>
        <v>0.87368421052631573</v>
      </c>
      <c r="AK226" s="25">
        <f>SUM(MMTSPS_All_Data[[#This Row],[Family %]:[Dev Disabled %]])</f>
        <v>0.87368421052631573</v>
      </c>
      <c r="AL226" s="4">
        <v>9410.0947368421057</v>
      </c>
      <c r="AM226" s="42">
        <v>0.96753857890642114</v>
      </c>
      <c r="AN226" s="12">
        <v>2764.5684210526315</v>
      </c>
      <c r="AO226" s="12">
        <v>1124.3578947368421</v>
      </c>
      <c r="AP226" s="12">
        <v>1125.1473684210525</v>
      </c>
      <c r="AQ226" s="12">
        <v>974.87368421052633</v>
      </c>
      <c r="AR226" s="12">
        <v>518.13684210526321</v>
      </c>
      <c r="AS226" s="12">
        <v>305.97894736842107</v>
      </c>
      <c r="AT226" s="12">
        <v>6813.0631578947368</v>
      </c>
      <c r="AU226" s="44">
        <v>0.72401642580923731</v>
      </c>
      <c r="AV226" s="4">
        <v>2597.0315789473684</v>
      </c>
      <c r="AW226" s="6">
        <v>1</v>
      </c>
      <c r="AX226" s="12">
        <v>8771.1789473684203</v>
      </c>
      <c r="AY226" s="4">
        <v>1577.378947368421</v>
      </c>
      <c r="AZ226" s="14">
        <v>2.5469767825988212</v>
      </c>
      <c r="BA226" s="12">
        <v>56864</v>
      </c>
    </row>
    <row r="227" spans="1:53" x14ac:dyDescent="0.25">
      <c r="A227" s="46">
        <v>35</v>
      </c>
      <c r="B227" s="7" t="s">
        <v>10</v>
      </c>
      <c r="C227" s="7" t="s">
        <v>27</v>
      </c>
      <c r="D227" s="7" t="s">
        <v>46</v>
      </c>
      <c r="E227" s="3">
        <v>1</v>
      </c>
      <c r="F227" s="3">
        <v>0</v>
      </c>
      <c r="G227" s="3">
        <v>0</v>
      </c>
      <c r="H227" s="3">
        <v>0</v>
      </c>
      <c r="I227" s="3">
        <v>0</v>
      </c>
      <c r="J227" s="6">
        <v>112</v>
      </c>
      <c r="K227" s="9">
        <v>4</v>
      </c>
      <c r="L227" s="11">
        <v>35</v>
      </c>
      <c r="M227" s="12" t="s">
        <v>11</v>
      </c>
      <c r="N227" s="8">
        <v>0</v>
      </c>
      <c r="O227" s="8">
        <v>34</v>
      </c>
      <c r="P227" s="8">
        <v>1</v>
      </c>
      <c r="Q227" s="8">
        <v>0</v>
      </c>
      <c r="R227" s="8">
        <v>0</v>
      </c>
      <c r="S227" s="8">
        <v>0</v>
      </c>
      <c r="T227" s="25">
        <f>IFERROR((MMTSPS_All_Data[[#This Row],[SROs]]*0.5+MMTSPS_All_Data[[#This Row],[0 - Bedroom]]*0.75+MMTSPS_All_Data[[#This Row],[1 - Bedroom]]*1+MMTSPS_All_Data[[#This Row],[2 - Bedroom]]*2+MMTSPS_All_Data[[#This Row],[3 - Bedroom]]*3+MMTSPS_All_Data[[#This Row],[4 - Bedroom]]*4)/SUM(MMTSPS_All_Data[[#This Row],[SROs]:[4 - Bedroom]]),"err")</f>
        <v>0.75714285714285712</v>
      </c>
      <c r="U227" s="9">
        <v>0</v>
      </c>
      <c r="V227" s="23">
        <f>IFERROR(MMTSPS_All_Data[[#This Row],[Total units with PBRA]]/MMTSPS_All_Data[[#This Row],[Total Units]],"Err")</f>
        <v>0</v>
      </c>
      <c r="W227" s="41">
        <v>0</v>
      </c>
      <c r="X227" s="14">
        <v>0</v>
      </c>
      <c r="Y227" s="14">
        <v>0</v>
      </c>
      <c r="Z227" s="14">
        <v>0.74285714285714288</v>
      </c>
      <c r="AA227" s="25">
        <f>SUM(MMTSPS_All_Data[[#This Row],[% Units with Rent &lt; 30% AMI]:[% Units with Rent &gt; 60% AMI]])</f>
        <v>0.74285714285714288</v>
      </c>
      <c r="AB227" s="25">
        <f>IF(MMTSPS_All_Data[[#This Row],[Rent Category Total % ]]="A","n/a",MMTSPS_All_Data[[#This Row],[% Units with Rent &lt; 30% AMI]]*0.3+MMTSPS_All_Data[[#This Row],[% Units with Rent 31-50% AMI]]*0.5+MMTSPS_All_Data[[#This Row],[% Units with Rent 51-60% AMI]]*0.6+MMTSPS_All_Data[[#This Row],[% Units with Rent &gt; 60% AMI]]*0.8)</f>
        <v>0.59428571428571431</v>
      </c>
      <c r="AC227" s="14">
        <v>0</v>
      </c>
      <c r="AD227" s="14">
        <v>0</v>
      </c>
      <c r="AE227" s="14">
        <v>0</v>
      </c>
      <c r="AF227" s="14">
        <v>0</v>
      </c>
      <c r="AG227" s="14">
        <v>0</v>
      </c>
      <c r="AH227" s="14">
        <v>0</v>
      </c>
      <c r="AI227" s="14">
        <v>0</v>
      </c>
      <c r="AJ227" s="25">
        <f>SUM(MMTSPS_All_Data[[#This Row],[ADF %]:[Dev Disabled %]])</f>
        <v>0</v>
      </c>
      <c r="AK227" s="25">
        <f>SUM(MMTSPS_All_Data[[#This Row],[Family %]:[Dev Disabled %]])</f>
        <v>0</v>
      </c>
      <c r="AL227" s="4">
        <v>9882.6</v>
      </c>
      <c r="AM227" s="42">
        <v>0.99846639026608885</v>
      </c>
      <c r="AN227" s="12">
        <v>696.28571428571433</v>
      </c>
      <c r="AO227" s="12">
        <v>342.6</v>
      </c>
      <c r="AP227" s="12">
        <v>878.05714285714282</v>
      </c>
      <c r="AQ227" s="12">
        <v>941.17142857142858</v>
      </c>
      <c r="AR227" s="12">
        <v>260.94285714285712</v>
      </c>
      <c r="AS227" s="12">
        <v>323.8857142857143</v>
      </c>
      <c r="AT227" s="12">
        <v>3442.9428571428571</v>
      </c>
      <c r="AU227" s="44">
        <v>0.3483843176029443</v>
      </c>
      <c r="AV227" s="4">
        <v>6439.6571428571433</v>
      </c>
      <c r="AW227" s="6">
        <v>1</v>
      </c>
      <c r="AX227" s="12">
        <v>49308.4</v>
      </c>
      <c r="AY227" s="4">
        <v>2662</v>
      </c>
      <c r="AZ227" s="14">
        <v>1.7046695608767339</v>
      </c>
      <c r="BA227" s="12">
        <v>49308.4</v>
      </c>
    </row>
    <row r="228" spans="1:53" x14ac:dyDescent="0.25">
      <c r="A228" s="46">
        <v>40</v>
      </c>
      <c r="B228" s="7" t="s">
        <v>10</v>
      </c>
      <c r="C228" s="7" t="s">
        <v>27</v>
      </c>
      <c r="D228" s="7" t="s">
        <v>46</v>
      </c>
      <c r="E228" s="3">
        <v>1</v>
      </c>
      <c r="F228" s="3">
        <v>0</v>
      </c>
      <c r="G228" s="3">
        <v>0</v>
      </c>
      <c r="H228" s="3">
        <v>0</v>
      </c>
      <c r="I228" s="3">
        <v>0</v>
      </c>
      <c r="J228" s="6" t="s">
        <v>91</v>
      </c>
      <c r="K228" s="9">
        <v>6</v>
      </c>
      <c r="L228" s="11">
        <v>4.4444444444444446</v>
      </c>
      <c r="M228" s="12" t="s">
        <v>11</v>
      </c>
      <c r="N228" s="8">
        <v>0</v>
      </c>
      <c r="O228" s="8">
        <v>0</v>
      </c>
      <c r="P228" s="8">
        <v>0</v>
      </c>
      <c r="Q228" s="8">
        <v>30</v>
      </c>
      <c r="R228" s="8">
        <v>10</v>
      </c>
      <c r="S228" s="8">
        <v>0</v>
      </c>
      <c r="T228" s="25">
        <f>IFERROR((MMTSPS_All_Data[[#This Row],[SROs]]*0.5+MMTSPS_All_Data[[#This Row],[0 - Bedroom]]*0.75+MMTSPS_All_Data[[#This Row],[1 - Bedroom]]*1+MMTSPS_All_Data[[#This Row],[2 - Bedroom]]*2+MMTSPS_All_Data[[#This Row],[3 - Bedroom]]*3+MMTSPS_All_Data[[#This Row],[4 - Bedroom]]*4)/SUM(MMTSPS_All_Data[[#This Row],[SROs]:[4 - Bedroom]]),"err")</f>
        <v>2.25</v>
      </c>
      <c r="U228" s="9">
        <v>0</v>
      </c>
      <c r="V228" s="23">
        <f>IFERROR(MMTSPS_All_Data[[#This Row],[Total units with PBRA]]/MMTSPS_All_Data[[#This Row],[Total Units]],"Err")</f>
        <v>0</v>
      </c>
      <c r="W228" s="41">
        <v>0.17499999999999999</v>
      </c>
      <c r="X228" s="14">
        <v>0.7</v>
      </c>
      <c r="Y228" s="14">
        <v>0.1</v>
      </c>
      <c r="Z228" s="14">
        <v>0</v>
      </c>
      <c r="AA228" s="25">
        <f>SUM(MMTSPS_All_Data[[#This Row],[% Units with Rent &lt; 30% AMI]:[% Units with Rent &gt; 60% AMI]])</f>
        <v>0.97499999999999998</v>
      </c>
      <c r="AB228" s="25">
        <f>IF(MMTSPS_All_Data[[#This Row],[Rent Category Total % ]]="A","n/a",MMTSPS_All_Data[[#This Row],[% Units with Rent &lt; 30% AMI]]*0.3+MMTSPS_All_Data[[#This Row],[% Units with Rent 31-50% AMI]]*0.5+MMTSPS_All_Data[[#This Row],[% Units with Rent 51-60% AMI]]*0.6+MMTSPS_All_Data[[#This Row],[% Units with Rent &gt; 60% AMI]]*0.8)</f>
        <v>0.46249999999999997</v>
      </c>
      <c r="AC228" s="14">
        <v>0</v>
      </c>
      <c r="AD228" s="14">
        <v>0</v>
      </c>
      <c r="AE228" s="14">
        <v>0</v>
      </c>
      <c r="AF228" s="14">
        <v>0</v>
      </c>
      <c r="AG228" s="14">
        <v>0</v>
      </c>
      <c r="AH228" s="14">
        <v>0</v>
      </c>
      <c r="AI228" s="14">
        <v>0</v>
      </c>
      <c r="AJ228" s="25">
        <f>SUM(MMTSPS_All_Data[[#This Row],[ADF %]:[Dev Disabled %]])</f>
        <v>0</v>
      </c>
      <c r="AK228" s="25">
        <f>SUM(MMTSPS_All_Data[[#This Row],[Family %]:[Dev Disabled %]])</f>
        <v>0</v>
      </c>
      <c r="AL228" s="4">
        <v>7793.2749999999996</v>
      </c>
      <c r="AM228" s="42">
        <v>0.97073202743052134</v>
      </c>
      <c r="AN228" s="12">
        <v>1609.55</v>
      </c>
      <c r="AO228" s="12">
        <v>828.47500000000002</v>
      </c>
      <c r="AP228" s="12">
        <v>1051.75</v>
      </c>
      <c r="AQ228" s="12">
        <v>1121.5999999999999</v>
      </c>
      <c r="AR228" s="12">
        <v>108.6</v>
      </c>
      <c r="AS228" s="12">
        <v>439.42500000000001</v>
      </c>
      <c r="AT228" s="12">
        <v>5159.3999999999996</v>
      </c>
      <c r="AU228" s="44">
        <v>0.66203232915558607</v>
      </c>
      <c r="AV228" s="4">
        <v>2633.875</v>
      </c>
      <c r="AW228" s="6">
        <v>1</v>
      </c>
      <c r="AX228" s="12">
        <v>67404.274999999994</v>
      </c>
      <c r="AY228" s="4">
        <v>435.1</v>
      </c>
      <c r="AZ228" s="14">
        <v>1.1978829120760424</v>
      </c>
      <c r="BA228" s="12">
        <v>67404.274999999994</v>
      </c>
    </row>
    <row r="229" spans="1:53" x14ac:dyDescent="0.25">
      <c r="A229" s="46">
        <v>14</v>
      </c>
      <c r="B229" s="7" t="s">
        <v>10</v>
      </c>
      <c r="C229" s="7" t="s">
        <v>27</v>
      </c>
      <c r="D229" s="7" t="s">
        <v>46</v>
      </c>
      <c r="E229" s="3">
        <v>1</v>
      </c>
      <c r="F229" s="3">
        <v>0</v>
      </c>
      <c r="G229" s="3">
        <v>0</v>
      </c>
      <c r="H229" s="3">
        <v>0</v>
      </c>
      <c r="I229" s="3">
        <v>1</v>
      </c>
      <c r="J229" s="6" t="s">
        <v>91</v>
      </c>
      <c r="K229" s="9">
        <v>18</v>
      </c>
      <c r="L229" s="11">
        <v>4.666666666666667</v>
      </c>
      <c r="M229" s="12" t="s">
        <v>11</v>
      </c>
      <c r="N229" s="8">
        <v>0</v>
      </c>
      <c r="O229" s="8">
        <v>0</v>
      </c>
      <c r="P229" s="8">
        <v>0</v>
      </c>
      <c r="Q229" s="8">
        <v>14</v>
      </c>
      <c r="R229" s="8">
        <v>0</v>
      </c>
      <c r="S229" s="8">
        <v>0</v>
      </c>
      <c r="T229" s="25">
        <f>IFERROR((MMTSPS_All_Data[[#This Row],[SROs]]*0.5+MMTSPS_All_Data[[#This Row],[0 - Bedroom]]*0.75+MMTSPS_All_Data[[#This Row],[1 - Bedroom]]*1+MMTSPS_All_Data[[#This Row],[2 - Bedroom]]*2+MMTSPS_All_Data[[#This Row],[3 - Bedroom]]*3+MMTSPS_All_Data[[#This Row],[4 - Bedroom]]*4)/SUM(MMTSPS_All_Data[[#This Row],[SROs]:[4 - Bedroom]]),"err")</f>
        <v>2</v>
      </c>
      <c r="U229" s="9">
        <v>5</v>
      </c>
      <c r="V229" s="23">
        <f>IFERROR(MMTSPS_All_Data[[#This Row],[Total units with PBRA]]/MMTSPS_All_Data[[#This Row],[Total Units]],"Err")</f>
        <v>0.35714285714285715</v>
      </c>
      <c r="W229" s="41">
        <v>0.2857142857142857</v>
      </c>
      <c r="X229" s="14">
        <v>0.14285714285714285</v>
      </c>
      <c r="Y229" s="14">
        <v>0.5714285714285714</v>
      </c>
      <c r="Z229" s="14">
        <v>0</v>
      </c>
      <c r="AA229" s="25">
        <f>SUM(MMTSPS_All_Data[[#This Row],[% Units with Rent &lt; 30% AMI]:[% Units with Rent &gt; 60% AMI]])</f>
        <v>1</v>
      </c>
      <c r="AB229" s="25">
        <f>IF(MMTSPS_All_Data[[#This Row],[Rent Category Total % ]]="A","n/a",MMTSPS_All_Data[[#This Row],[% Units with Rent &lt; 30% AMI]]*0.3+MMTSPS_All_Data[[#This Row],[% Units with Rent 31-50% AMI]]*0.5+MMTSPS_All_Data[[#This Row],[% Units with Rent 51-60% AMI]]*0.6+MMTSPS_All_Data[[#This Row],[% Units with Rent &gt; 60% AMI]]*0.8)</f>
        <v>0.49999999999999994</v>
      </c>
      <c r="AC229" s="14">
        <v>0</v>
      </c>
      <c r="AD229" s="14">
        <v>0</v>
      </c>
      <c r="AE229" s="14">
        <v>0</v>
      </c>
      <c r="AF229" s="14">
        <v>0</v>
      </c>
      <c r="AG229" s="14">
        <v>0</v>
      </c>
      <c r="AH229" s="14">
        <v>0</v>
      </c>
      <c r="AI229" s="14">
        <v>0</v>
      </c>
      <c r="AJ229" s="25">
        <f>SUM(MMTSPS_All_Data[[#This Row],[ADF %]:[Dev Disabled %]])</f>
        <v>0</v>
      </c>
      <c r="AK229" s="25">
        <f>SUM(MMTSPS_All_Data[[#This Row],[Family %]:[Dev Disabled %]])</f>
        <v>0</v>
      </c>
      <c r="AL229" s="4">
        <v>7015.9285714285716</v>
      </c>
      <c r="AM229" s="42">
        <v>0.99470768213015792</v>
      </c>
      <c r="AN229" s="12">
        <v>620.57142857142856</v>
      </c>
      <c r="AO229" s="12">
        <v>936.5</v>
      </c>
      <c r="AP229" s="12">
        <v>1082.5</v>
      </c>
      <c r="AQ229" s="12">
        <v>1012.6428571428571</v>
      </c>
      <c r="AR229" s="12">
        <v>144.5</v>
      </c>
      <c r="AS229" s="12">
        <v>456.14285714285717</v>
      </c>
      <c r="AT229" s="12">
        <v>4252.8571428571431</v>
      </c>
      <c r="AU229" s="44">
        <v>0.60617167058631893</v>
      </c>
      <c r="AV229" s="4">
        <v>2763.0714285714284</v>
      </c>
      <c r="AW229" s="6">
        <v>1</v>
      </c>
      <c r="AX229" s="12">
        <v>18240</v>
      </c>
      <c r="AY229" s="4">
        <v>1059.7857142857142</v>
      </c>
      <c r="AZ229" s="14">
        <v>1.6222007883921832</v>
      </c>
      <c r="BA229" s="12">
        <v>48883.5</v>
      </c>
    </row>
    <row r="230" spans="1:53" x14ac:dyDescent="0.25">
      <c r="A230" s="46">
        <v>32</v>
      </c>
      <c r="B230" s="7" t="s">
        <v>10</v>
      </c>
      <c r="C230" s="7" t="s">
        <v>27</v>
      </c>
      <c r="D230" s="7" t="s">
        <v>46</v>
      </c>
      <c r="E230" s="3">
        <v>1</v>
      </c>
      <c r="F230" s="3">
        <v>0</v>
      </c>
      <c r="G230" s="3">
        <v>0</v>
      </c>
      <c r="H230" s="3">
        <v>0</v>
      </c>
      <c r="I230" s="3">
        <v>1</v>
      </c>
      <c r="J230" s="6" t="s">
        <v>91</v>
      </c>
      <c r="K230" s="9">
        <v>16</v>
      </c>
      <c r="L230" s="11">
        <v>10.666666666666666</v>
      </c>
      <c r="M230" s="12" t="s">
        <v>11</v>
      </c>
      <c r="N230" s="8">
        <v>0</v>
      </c>
      <c r="O230" s="8">
        <v>0</v>
      </c>
      <c r="P230" s="8">
        <v>8</v>
      </c>
      <c r="Q230" s="8">
        <v>16</v>
      </c>
      <c r="R230" s="8">
        <v>8</v>
      </c>
      <c r="S230" s="8">
        <v>0</v>
      </c>
      <c r="T230" s="25">
        <f>IFERROR((MMTSPS_All_Data[[#This Row],[SROs]]*0.5+MMTSPS_All_Data[[#This Row],[0 - Bedroom]]*0.75+MMTSPS_All_Data[[#This Row],[1 - Bedroom]]*1+MMTSPS_All_Data[[#This Row],[2 - Bedroom]]*2+MMTSPS_All_Data[[#This Row],[3 - Bedroom]]*3+MMTSPS_All_Data[[#This Row],[4 - Bedroom]]*4)/SUM(MMTSPS_All_Data[[#This Row],[SROs]:[4 - Bedroom]]),"err")</f>
        <v>2</v>
      </c>
      <c r="U230" s="9">
        <v>8</v>
      </c>
      <c r="V230" s="23">
        <f>IFERROR(MMTSPS_All_Data[[#This Row],[Total units with PBRA]]/MMTSPS_All_Data[[#This Row],[Total Units]],"Err")</f>
        <v>0.25</v>
      </c>
      <c r="W230" s="41">
        <v>0</v>
      </c>
      <c r="X230" s="14">
        <v>0.40625</v>
      </c>
      <c r="Y230" s="14">
        <v>0.5625</v>
      </c>
      <c r="Z230" s="14">
        <v>0</v>
      </c>
      <c r="AA230" s="25">
        <f>SUM(MMTSPS_All_Data[[#This Row],[% Units with Rent &lt; 30% AMI]:[% Units with Rent &gt; 60% AMI]])</f>
        <v>0.96875</v>
      </c>
      <c r="AB230" s="25">
        <f>IF(MMTSPS_All_Data[[#This Row],[Rent Category Total % ]]="A","n/a",MMTSPS_All_Data[[#This Row],[% Units with Rent &lt; 30% AMI]]*0.3+MMTSPS_All_Data[[#This Row],[% Units with Rent 31-50% AMI]]*0.5+MMTSPS_All_Data[[#This Row],[% Units with Rent 51-60% AMI]]*0.6+MMTSPS_All_Data[[#This Row],[% Units with Rent &gt; 60% AMI]]*0.8)</f>
        <v>0.54062499999999991</v>
      </c>
      <c r="AC230" s="14">
        <v>0</v>
      </c>
      <c r="AD230" s="14">
        <v>0</v>
      </c>
      <c r="AE230" s="14">
        <v>0</v>
      </c>
      <c r="AF230" s="14">
        <v>0</v>
      </c>
      <c r="AG230" s="14">
        <v>0</v>
      </c>
      <c r="AH230" s="14">
        <v>0</v>
      </c>
      <c r="AI230" s="14">
        <v>0</v>
      </c>
      <c r="AJ230" s="25">
        <f>SUM(MMTSPS_All_Data[[#This Row],[ADF %]:[Dev Disabled %]])</f>
        <v>0</v>
      </c>
      <c r="AK230" s="25">
        <f>SUM(MMTSPS_All_Data[[#This Row],[Family %]:[Dev Disabled %]])</f>
        <v>0</v>
      </c>
      <c r="AL230" s="4">
        <v>8467.65625</v>
      </c>
      <c r="AM230" s="42">
        <v>0.98430600155942249</v>
      </c>
      <c r="AN230" s="12">
        <v>1483.78125</v>
      </c>
      <c r="AO230" s="12">
        <v>390.78125</v>
      </c>
      <c r="AP230" s="12">
        <v>1244</v>
      </c>
      <c r="AQ230" s="12">
        <v>957.46875</v>
      </c>
      <c r="AR230" s="12">
        <v>138.125</v>
      </c>
      <c r="AS230" s="12">
        <v>385.25</v>
      </c>
      <c r="AT230" s="12">
        <v>4599.40625</v>
      </c>
      <c r="AU230" s="44">
        <v>0.54317347258871074</v>
      </c>
      <c r="AV230" s="4">
        <v>3868.25</v>
      </c>
      <c r="AW230" s="6">
        <v>1</v>
      </c>
      <c r="AX230" s="12">
        <v>32910.90625</v>
      </c>
      <c r="AY230" s="4">
        <v>1021.4375</v>
      </c>
      <c r="AZ230" s="14">
        <v>1.3588004127423214</v>
      </c>
      <c r="BA230" s="12">
        <v>49843.21875</v>
      </c>
    </row>
    <row r="231" spans="1:53" s="35" customFormat="1" x14ac:dyDescent="0.25">
      <c r="A231" s="46">
        <v>19</v>
      </c>
      <c r="B231" s="7" t="s">
        <v>10</v>
      </c>
      <c r="C231" s="7" t="s">
        <v>27</v>
      </c>
      <c r="D231" s="7" t="s">
        <v>46</v>
      </c>
      <c r="E231" s="3">
        <v>1</v>
      </c>
      <c r="F231" s="3">
        <v>0</v>
      </c>
      <c r="G231" s="3">
        <v>0</v>
      </c>
      <c r="H231" s="3">
        <v>0</v>
      </c>
      <c r="I231" s="3">
        <v>1</v>
      </c>
      <c r="J231" s="6" t="s">
        <v>91</v>
      </c>
      <c r="K231" s="9">
        <v>4</v>
      </c>
      <c r="L231" s="11">
        <v>9.5</v>
      </c>
      <c r="M231" s="12" t="s">
        <v>11</v>
      </c>
      <c r="N231" s="8">
        <v>0</v>
      </c>
      <c r="O231" s="8">
        <v>0</v>
      </c>
      <c r="P231" s="8">
        <v>2</v>
      </c>
      <c r="Q231" s="8">
        <v>17</v>
      </c>
      <c r="R231" s="8">
        <v>0</v>
      </c>
      <c r="S231" s="8">
        <v>0</v>
      </c>
      <c r="T231" s="25">
        <f>IFERROR((MMTSPS_All_Data[[#This Row],[SROs]]*0.5+MMTSPS_All_Data[[#This Row],[0 - Bedroom]]*0.75+MMTSPS_All_Data[[#This Row],[1 - Bedroom]]*1+MMTSPS_All_Data[[#This Row],[2 - Bedroom]]*2+MMTSPS_All_Data[[#This Row],[3 - Bedroom]]*3+MMTSPS_All_Data[[#This Row],[4 - Bedroom]]*4)/SUM(MMTSPS_All_Data[[#This Row],[SROs]:[4 - Bedroom]]),"err")</f>
        <v>1.8947368421052631</v>
      </c>
      <c r="U231" s="9">
        <v>0</v>
      </c>
      <c r="V231" s="23">
        <f>IFERROR(MMTSPS_All_Data[[#This Row],[Total units with PBRA]]/MMTSPS_All_Data[[#This Row],[Total Units]],"Err")</f>
        <v>0</v>
      </c>
      <c r="W231" s="41">
        <v>0.15789473684210525</v>
      </c>
      <c r="X231" s="14">
        <v>0.84210526315789469</v>
      </c>
      <c r="Y231" s="14">
        <v>0</v>
      </c>
      <c r="Z231" s="14">
        <v>0</v>
      </c>
      <c r="AA231" s="25">
        <f>SUM(MMTSPS_All_Data[[#This Row],[% Units with Rent &lt; 30% AMI]:[% Units with Rent &gt; 60% AMI]])</f>
        <v>1</v>
      </c>
      <c r="AB231" s="25">
        <f>IF(MMTSPS_All_Data[[#This Row],[Rent Category Total % ]]="A","n/a",MMTSPS_All_Data[[#This Row],[% Units with Rent &lt; 30% AMI]]*0.3+MMTSPS_All_Data[[#This Row],[% Units with Rent 31-50% AMI]]*0.5+MMTSPS_All_Data[[#This Row],[% Units with Rent 51-60% AMI]]*0.6+MMTSPS_All_Data[[#This Row],[% Units with Rent &gt; 60% AMI]]*0.8)</f>
        <v>0.4684210526315789</v>
      </c>
      <c r="AC231" s="14">
        <v>0</v>
      </c>
      <c r="AD231" s="14">
        <v>0</v>
      </c>
      <c r="AE231" s="14">
        <v>0</v>
      </c>
      <c r="AF231" s="14">
        <v>0</v>
      </c>
      <c r="AG231" s="14">
        <v>0</v>
      </c>
      <c r="AH231" s="14">
        <v>0</v>
      </c>
      <c r="AI231" s="14">
        <v>0</v>
      </c>
      <c r="AJ231" s="25">
        <f>SUM(MMTSPS_All_Data[[#This Row],[ADF %]:[Dev Disabled %]])</f>
        <v>0</v>
      </c>
      <c r="AK231" s="25">
        <f>SUM(MMTSPS_All_Data[[#This Row],[Family %]:[Dev Disabled %]])</f>
        <v>0</v>
      </c>
      <c r="AL231" s="4">
        <v>6748.894736842105</v>
      </c>
      <c r="AM231" s="42">
        <v>0.93341963123059257</v>
      </c>
      <c r="AN231" s="12">
        <v>893.57894736842104</v>
      </c>
      <c r="AO231" s="12">
        <v>948.73684210526312</v>
      </c>
      <c r="AP231" s="12">
        <v>1038.1578947368421</v>
      </c>
      <c r="AQ231" s="12">
        <v>1061.6842105263158</v>
      </c>
      <c r="AR231" s="12">
        <v>133.68421052631578</v>
      </c>
      <c r="AS231" s="12">
        <v>411.05263157894734</v>
      </c>
      <c r="AT231" s="12">
        <v>4486.894736842105</v>
      </c>
      <c r="AU231" s="44">
        <v>0.66483400790772762</v>
      </c>
      <c r="AV231" s="4">
        <v>2262</v>
      </c>
      <c r="AW231" s="6">
        <v>1</v>
      </c>
      <c r="AX231" s="12">
        <v>24568.21052631579</v>
      </c>
      <c r="AY231" s="4">
        <v>209.31578947368422</v>
      </c>
      <c r="AZ231" s="14">
        <v>1.1019717443142483</v>
      </c>
      <c r="BA231" s="12">
        <v>73677.31578947368</v>
      </c>
    </row>
    <row r="232" spans="1:53" s="35" customFormat="1" x14ac:dyDescent="0.25">
      <c r="A232" s="46">
        <v>31</v>
      </c>
      <c r="B232" s="7" t="s">
        <v>10</v>
      </c>
      <c r="C232" s="7" t="s">
        <v>27</v>
      </c>
      <c r="D232" s="7" t="s">
        <v>46</v>
      </c>
      <c r="E232" s="3">
        <v>1</v>
      </c>
      <c r="F232" s="3">
        <v>0</v>
      </c>
      <c r="G232" s="3">
        <v>0</v>
      </c>
      <c r="H232" s="3">
        <v>0</v>
      </c>
      <c r="I232" s="3">
        <v>1</v>
      </c>
      <c r="J232" s="6" t="s">
        <v>91</v>
      </c>
      <c r="K232" s="9">
        <v>3</v>
      </c>
      <c r="L232" s="11">
        <v>10.333333333333334</v>
      </c>
      <c r="M232" s="12" t="s">
        <v>11</v>
      </c>
      <c r="N232" s="8">
        <v>0</v>
      </c>
      <c r="O232" s="8">
        <v>0</v>
      </c>
      <c r="P232" s="8">
        <v>20</v>
      </c>
      <c r="Q232" s="8">
        <v>11</v>
      </c>
      <c r="R232" s="8">
        <v>0</v>
      </c>
      <c r="S232" s="8">
        <v>0</v>
      </c>
      <c r="T232" s="25">
        <f>IFERROR((MMTSPS_All_Data[[#This Row],[SROs]]*0.5+MMTSPS_All_Data[[#This Row],[0 - Bedroom]]*0.75+MMTSPS_All_Data[[#This Row],[1 - Bedroom]]*1+MMTSPS_All_Data[[#This Row],[2 - Bedroom]]*2+MMTSPS_All_Data[[#This Row],[3 - Bedroom]]*3+MMTSPS_All_Data[[#This Row],[4 - Bedroom]]*4)/SUM(MMTSPS_All_Data[[#This Row],[SROs]:[4 - Bedroom]]),"err")</f>
        <v>1.3548387096774193</v>
      </c>
      <c r="U232" s="9">
        <v>0</v>
      </c>
      <c r="V232" s="23">
        <f>IFERROR(MMTSPS_All_Data[[#This Row],[Total units with PBRA]]/MMTSPS_All_Data[[#This Row],[Total Units]],"Err")</f>
        <v>0</v>
      </c>
      <c r="W232" s="41">
        <v>0.16129032258064516</v>
      </c>
      <c r="X232" s="14">
        <v>0.67741935483870963</v>
      </c>
      <c r="Y232" s="14">
        <v>0.16129032258064516</v>
      </c>
      <c r="Z232" s="14">
        <v>0</v>
      </c>
      <c r="AA232" s="25">
        <f>SUM(MMTSPS_All_Data[[#This Row],[% Units with Rent &lt; 30% AMI]:[% Units with Rent &gt; 60% AMI]])</f>
        <v>0.99999999999999989</v>
      </c>
      <c r="AB232" s="25">
        <f>IF(MMTSPS_All_Data[[#This Row],[Rent Category Total % ]]="A","n/a",MMTSPS_All_Data[[#This Row],[% Units with Rent &lt; 30% AMI]]*0.3+MMTSPS_All_Data[[#This Row],[% Units with Rent 31-50% AMI]]*0.5+MMTSPS_All_Data[[#This Row],[% Units with Rent 51-60% AMI]]*0.6+MMTSPS_All_Data[[#This Row],[% Units with Rent &gt; 60% AMI]]*0.8)</f>
        <v>0.4838709677419355</v>
      </c>
      <c r="AC232" s="14">
        <v>0</v>
      </c>
      <c r="AD232" s="14">
        <v>0</v>
      </c>
      <c r="AE232" s="14">
        <v>0</v>
      </c>
      <c r="AF232" s="14">
        <v>0</v>
      </c>
      <c r="AG232" s="14">
        <v>0</v>
      </c>
      <c r="AH232" s="14">
        <v>0</v>
      </c>
      <c r="AI232" s="14">
        <v>0</v>
      </c>
      <c r="AJ232" s="25">
        <f>SUM(MMTSPS_All_Data[[#This Row],[ADF %]:[Dev Disabled %]])</f>
        <v>0</v>
      </c>
      <c r="AK232" s="25">
        <f>SUM(MMTSPS_All_Data[[#This Row],[Family %]:[Dev Disabled %]])</f>
        <v>0</v>
      </c>
      <c r="AL232" s="4">
        <v>6599.7419354838712</v>
      </c>
      <c r="AM232" s="42">
        <v>0.94575485065462583</v>
      </c>
      <c r="AN232" s="12">
        <v>1148.8387096774193</v>
      </c>
      <c r="AO232" s="12">
        <v>769.09677419354841</v>
      </c>
      <c r="AP232" s="12">
        <v>883.12903225806451</v>
      </c>
      <c r="AQ232" s="12">
        <v>855.64516129032256</v>
      </c>
      <c r="AR232" s="12">
        <v>123.19354838709677</v>
      </c>
      <c r="AS232" s="12">
        <v>407.83870967741933</v>
      </c>
      <c r="AT232" s="12">
        <v>4187.7419354838712</v>
      </c>
      <c r="AU232" s="44">
        <v>0.63453116446390867</v>
      </c>
      <c r="AV232" s="4">
        <v>2412</v>
      </c>
      <c r="AW232" s="6">
        <v>1</v>
      </c>
      <c r="AX232" s="12">
        <v>27826.354838709678</v>
      </c>
      <c r="AY232" s="4">
        <v>849.06451612903231</v>
      </c>
      <c r="AZ232" s="14">
        <v>1.5432498813233988</v>
      </c>
      <c r="BA232" s="12">
        <v>118633.90322580645</v>
      </c>
    </row>
    <row r="233" spans="1:53" x14ac:dyDescent="0.25">
      <c r="A233" s="46">
        <v>17</v>
      </c>
      <c r="B233" s="7" t="s">
        <v>10</v>
      </c>
      <c r="C233" s="7" t="s">
        <v>27</v>
      </c>
      <c r="D233" s="7" t="s">
        <v>46</v>
      </c>
      <c r="E233" s="3">
        <v>1</v>
      </c>
      <c r="F233" s="3">
        <v>0</v>
      </c>
      <c r="G233" s="3">
        <v>0</v>
      </c>
      <c r="H233" s="3">
        <v>0</v>
      </c>
      <c r="I233" s="3">
        <v>0</v>
      </c>
      <c r="J233" s="6" t="s">
        <v>91</v>
      </c>
      <c r="K233" s="9">
        <v>7</v>
      </c>
      <c r="L233" s="11">
        <v>5.666666666666667</v>
      </c>
      <c r="M233" s="12" t="s">
        <v>11</v>
      </c>
      <c r="N233" s="8">
        <v>0</v>
      </c>
      <c r="O233" s="8">
        <v>0</v>
      </c>
      <c r="P233" s="8">
        <v>5</v>
      </c>
      <c r="Q233" s="8">
        <v>12</v>
      </c>
      <c r="R233" s="8">
        <v>0</v>
      </c>
      <c r="S233" s="8">
        <v>0</v>
      </c>
      <c r="T233" s="25">
        <f>IFERROR((MMTSPS_All_Data[[#This Row],[SROs]]*0.5+MMTSPS_All_Data[[#This Row],[0 - Bedroom]]*0.75+MMTSPS_All_Data[[#This Row],[1 - Bedroom]]*1+MMTSPS_All_Data[[#This Row],[2 - Bedroom]]*2+MMTSPS_All_Data[[#This Row],[3 - Bedroom]]*3+MMTSPS_All_Data[[#This Row],[4 - Bedroom]]*4)/SUM(MMTSPS_All_Data[[#This Row],[SROs]:[4 - Bedroom]]),"err")</f>
        <v>1.7058823529411764</v>
      </c>
      <c r="U233" s="9">
        <v>0</v>
      </c>
      <c r="V233" s="23">
        <f>IFERROR(MMTSPS_All_Data[[#This Row],[Total units with PBRA]]/MMTSPS_All_Data[[#This Row],[Total Units]],"Err")</f>
        <v>0</v>
      </c>
      <c r="W233" s="41">
        <v>0.29411764705882354</v>
      </c>
      <c r="X233" s="14">
        <v>0.70588235294117652</v>
      </c>
      <c r="Y233" s="14">
        <v>0</v>
      </c>
      <c r="Z233" s="14">
        <v>0</v>
      </c>
      <c r="AA233" s="25">
        <f>SUM(MMTSPS_All_Data[[#This Row],[% Units with Rent &lt; 30% AMI]:[% Units with Rent &gt; 60% AMI]])</f>
        <v>1</v>
      </c>
      <c r="AB233" s="25">
        <f>IF(MMTSPS_All_Data[[#This Row],[Rent Category Total % ]]="A","n/a",MMTSPS_All_Data[[#This Row],[% Units with Rent &lt; 30% AMI]]*0.3+MMTSPS_All_Data[[#This Row],[% Units with Rent 31-50% AMI]]*0.5+MMTSPS_All_Data[[#This Row],[% Units with Rent 51-60% AMI]]*0.6+MMTSPS_All_Data[[#This Row],[% Units with Rent &gt; 60% AMI]]*0.8)</f>
        <v>0.44117647058823534</v>
      </c>
      <c r="AC233" s="14">
        <v>0</v>
      </c>
      <c r="AD233" s="14">
        <v>0</v>
      </c>
      <c r="AE233" s="14">
        <v>0</v>
      </c>
      <c r="AF233" s="14">
        <v>0</v>
      </c>
      <c r="AG233" s="14">
        <v>0</v>
      </c>
      <c r="AH233" s="14">
        <v>0</v>
      </c>
      <c r="AI233" s="14">
        <v>0</v>
      </c>
      <c r="AJ233" s="25">
        <f>SUM(MMTSPS_All_Data[[#This Row],[ADF %]:[Dev Disabled %]])</f>
        <v>0</v>
      </c>
      <c r="AK233" s="25">
        <f>SUM(MMTSPS_All_Data[[#This Row],[Family %]:[Dev Disabled %]])</f>
        <v>0</v>
      </c>
      <c r="AL233" s="4">
        <v>6796.6470588235297</v>
      </c>
      <c r="AM233" s="42">
        <v>0.98430148190492939</v>
      </c>
      <c r="AN233" s="12">
        <v>1380</v>
      </c>
      <c r="AO233" s="12">
        <v>842.76470588235293</v>
      </c>
      <c r="AP233" s="12">
        <v>956.41176470588232</v>
      </c>
      <c r="AQ233" s="12">
        <v>764.17647058823525</v>
      </c>
      <c r="AR233" s="12">
        <v>123.58823529411765</v>
      </c>
      <c r="AS233" s="12">
        <v>395.70588235294116</v>
      </c>
      <c r="AT233" s="12">
        <v>4462.6470588235297</v>
      </c>
      <c r="AU233" s="44">
        <v>0.65659538007495044</v>
      </c>
      <c r="AV233" s="4">
        <v>2334</v>
      </c>
      <c r="AW233" s="6">
        <v>1</v>
      </c>
      <c r="AX233" s="12">
        <v>18995.705882352941</v>
      </c>
      <c r="AY233" s="4">
        <v>625.58823529411768</v>
      </c>
      <c r="AZ233" s="14">
        <v>1.3661811796302035</v>
      </c>
      <c r="BA233" s="12">
        <v>97801.352941176476</v>
      </c>
    </row>
    <row r="234" spans="1:53" x14ac:dyDescent="0.25">
      <c r="A234" s="46">
        <v>15</v>
      </c>
      <c r="B234" s="7" t="s">
        <v>10</v>
      </c>
      <c r="C234" s="7" t="s">
        <v>27</v>
      </c>
      <c r="D234" s="7" t="s">
        <v>46</v>
      </c>
      <c r="E234" s="3">
        <v>1</v>
      </c>
      <c r="F234" s="3">
        <v>0</v>
      </c>
      <c r="G234" s="3">
        <v>0</v>
      </c>
      <c r="H234" s="3">
        <v>0</v>
      </c>
      <c r="I234" s="3">
        <v>1</v>
      </c>
      <c r="J234" s="6">
        <v>44</v>
      </c>
      <c r="K234" s="9">
        <v>15</v>
      </c>
      <c r="L234" s="11">
        <v>3.75</v>
      </c>
      <c r="M234" s="12">
        <v>1696.5333333333333</v>
      </c>
      <c r="N234" s="8">
        <v>0</v>
      </c>
      <c r="O234" s="8">
        <v>0</v>
      </c>
      <c r="P234" s="8">
        <v>1</v>
      </c>
      <c r="Q234" s="8">
        <v>14</v>
      </c>
      <c r="R234" s="8">
        <v>0</v>
      </c>
      <c r="S234" s="8">
        <v>0</v>
      </c>
      <c r="T234" s="25">
        <f>IFERROR((MMTSPS_All_Data[[#This Row],[SROs]]*0.5+MMTSPS_All_Data[[#This Row],[0 - Bedroom]]*0.75+MMTSPS_All_Data[[#This Row],[1 - Bedroom]]*1+MMTSPS_All_Data[[#This Row],[2 - Bedroom]]*2+MMTSPS_All_Data[[#This Row],[3 - Bedroom]]*3+MMTSPS_All_Data[[#This Row],[4 - Bedroom]]*4)/SUM(MMTSPS_All_Data[[#This Row],[SROs]:[4 - Bedroom]]),"err")</f>
        <v>1.9333333333333333</v>
      </c>
      <c r="U234" s="9">
        <v>0</v>
      </c>
      <c r="V234" s="23">
        <f>IFERROR(MMTSPS_All_Data[[#This Row],[Total units with PBRA]]/MMTSPS_All_Data[[#This Row],[Total Units]],"Err")</f>
        <v>0</v>
      </c>
      <c r="W234" s="41">
        <v>0.33333333333333331</v>
      </c>
      <c r="X234" s="14">
        <v>0.66666666666666663</v>
      </c>
      <c r="Y234" s="14">
        <v>0</v>
      </c>
      <c r="Z234" s="14">
        <v>0</v>
      </c>
      <c r="AA234" s="25">
        <f>SUM(MMTSPS_All_Data[[#This Row],[% Units with Rent &lt; 30% AMI]:[% Units with Rent &gt; 60% AMI]])</f>
        <v>1</v>
      </c>
      <c r="AB234" s="25">
        <f>IF(MMTSPS_All_Data[[#This Row],[Rent Category Total % ]]="A","n/a",MMTSPS_All_Data[[#This Row],[% Units with Rent &lt; 30% AMI]]*0.3+MMTSPS_All_Data[[#This Row],[% Units with Rent 31-50% AMI]]*0.5+MMTSPS_All_Data[[#This Row],[% Units with Rent 51-60% AMI]]*0.6+MMTSPS_All_Data[[#This Row],[% Units with Rent &gt; 60% AMI]]*0.8)</f>
        <v>0.43333333333333329</v>
      </c>
      <c r="AC234" s="14">
        <v>0</v>
      </c>
      <c r="AD234" s="14">
        <v>0</v>
      </c>
      <c r="AE234" s="14">
        <v>0</v>
      </c>
      <c r="AF234" s="14">
        <v>0</v>
      </c>
      <c r="AG234" s="14">
        <v>0</v>
      </c>
      <c r="AH234" s="14">
        <v>0</v>
      </c>
      <c r="AI234" s="14">
        <v>0</v>
      </c>
      <c r="AJ234" s="25">
        <f>SUM(MMTSPS_All_Data[[#This Row],[ADF %]:[Dev Disabled %]])</f>
        <v>0</v>
      </c>
      <c r="AK234" s="25">
        <f>SUM(MMTSPS_All_Data[[#This Row],[Family %]:[Dev Disabled %]])</f>
        <v>0</v>
      </c>
      <c r="AL234" s="4">
        <v>7035.333333333333</v>
      </c>
      <c r="AM234" s="42">
        <v>0.9224425741188701</v>
      </c>
      <c r="AN234" s="12">
        <v>1054.6666666666667</v>
      </c>
      <c r="AO234" s="12">
        <v>507.06666666666666</v>
      </c>
      <c r="AP234" s="12">
        <v>1173.1333333333334</v>
      </c>
      <c r="AQ234" s="12">
        <v>1344.7333333333333</v>
      </c>
      <c r="AR234" s="12">
        <v>127.6</v>
      </c>
      <c r="AS234" s="12">
        <v>584.13333333333333</v>
      </c>
      <c r="AT234" s="12">
        <v>4791.333333333333</v>
      </c>
      <c r="AU234" s="44">
        <v>0.68103856723206668</v>
      </c>
      <c r="AV234" s="4">
        <v>2244</v>
      </c>
      <c r="AW234" s="6">
        <v>1</v>
      </c>
      <c r="AX234" s="12">
        <v>29534.400000000001</v>
      </c>
      <c r="AY234" s="4">
        <v>622.13333333333333</v>
      </c>
      <c r="AZ234" s="14">
        <v>1.3835909240381454</v>
      </c>
      <c r="BA234" s="12">
        <v>49116.4</v>
      </c>
    </row>
    <row r="235" spans="1:53" x14ac:dyDescent="0.25">
      <c r="A235" s="46">
        <v>37</v>
      </c>
      <c r="B235" s="7" t="s">
        <v>10</v>
      </c>
      <c r="C235" s="7" t="s">
        <v>27</v>
      </c>
      <c r="D235" s="7" t="s">
        <v>46</v>
      </c>
      <c r="E235" s="3">
        <v>1</v>
      </c>
      <c r="F235" s="3">
        <v>1</v>
      </c>
      <c r="G235" s="3">
        <v>0</v>
      </c>
      <c r="H235" s="3">
        <v>0</v>
      </c>
      <c r="I235" s="3">
        <v>0</v>
      </c>
      <c r="J235" s="6">
        <v>10</v>
      </c>
      <c r="K235" s="9">
        <v>9</v>
      </c>
      <c r="L235" s="11">
        <v>37</v>
      </c>
      <c r="M235" s="12" t="s">
        <v>11</v>
      </c>
      <c r="N235" s="8">
        <v>0</v>
      </c>
      <c r="O235" s="8">
        <v>0</v>
      </c>
      <c r="P235" s="8">
        <v>0</v>
      </c>
      <c r="Q235" s="8">
        <v>3</v>
      </c>
      <c r="R235" s="8">
        <v>27</v>
      </c>
      <c r="S235" s="8">
        <v>7</v>
      </c>
      <c r="T235" s="25">
        <f>IFERROR((MMTSPS_All_Data[[#This Row],[SROs]]*0.5+MMTSPS_All_Data[[#This Row],[0 - Bedroom]]*0.75+MMTSPS_All_Data[[#This Row],[1 - Bedroom]]*1+MMTSPS_All_Data[[#This Row],[2 - Bedroom]]*2+MMTSPS_All_Data[[#This Row],[3 - Bedroom]]*3+MMTSPS_All_Data[[#This Row],[4 - Bedroom]]*4)/SUM(MMTSPS_All_Data[[#This Row],[SROs]:[4 - Bedroom]]),"err")</f>
        <v>3.1081081081081079</v>
      </c>
      <c r="U235" s="9">
        <v>0</v>
      </c>
      <c r="V235" s="23">
        <f>IFERROR(MMTSPS_All_Data[[#This Row],[Total units with PBRA]]/MMTSPS_All_Data[[#This Row],[Total Units]],"Err")</f>
        <v>0</v>
      </c>
      <c r="W235" s="41">
        <v>0.21621621621621623</v>
      </c>
      <c r="X235" s="14">
        <v>0.7567567567567568</v>
      </c>
      <c r="Y235" s="14">
        <v>0</v>
      </c>
      <c r="Z235" s="14">
        <v>0</v>
      </c>
      <c r="AA235" s="25">
        <f>SUM(MMTSPS_All_Data[[#This Row],[% Units with Rent &lt; 30% AMI]:[% Units with Rent &gt; 60% AMI]])</f>
        <v>0.97297297297297303</v>
      </c>
      <c r="AB235" s="25">
        <f>IF(MMTSPS_All_Data[[#This Row],[Rent Category Total % ]]="A","n/a",MMTSPS_All_Data[[#This Row],[% Units with Rent &lt; 30% AMI]]*0.3+MMTSPS_All_Data[[#This Row],[% Units with Rent 31-50% AMI]]*0.5+MMTSPS_All_Data[[#This Row],[% Units with Rent 51-60% AMI]]*0.6+MMTSPS_All_Data[[#This Row],[% Units with Rent &gt; 60% AMI]]*0.8)</f>
        <v>0.44324324324324327</v>
      </c>
      <c r="AC235" s="14">
        <v>0</v>
      </c>
      <c r="AD235" s="14">
        <v>0</v>
      </c>
      <c r="AE235" s="14">
        <v>0</v>
      </c>
      <c r="AF235" s="14">
        <v>0</v>
      </c>
      <c r="AG235" s="14">
        <v>0</v>
      </c>
      <c r="AH235" s="14">
        <v>0</v>
      </c>
      <c r="AI235" s="14">
        <v>0</v>
      </c>
      <c r="AJ235" s="25">
        <f>SUM(MMTSPS_All_Data[[#This Row],[ADF %]:[Dev Disabled %]])</f>
        <v>0</v>
      </c>
      <c r="AK235" s="25">
        <f>SUM(MMTSPS_All_Data[[#This Row],[Family %]:[Dev Disabled %]])</f>
        <v>0</v>
      </c>
      <c r="AL235" s="4">
        <v>9413.9459459459467</v>
      </c>
      <c r="AM235" s="42">
        <v>0.99241194197966531</v>
      </c>
      <c r="AN235" s="12">
        <v>1406.1351351351352</v>
      </c>
      <c r="AO235" s="12">
        <v>788.48648648648646</v>
      </c>
      <c r="AP235" s="12">
        <v>2540.4594594594596</v>
      </c>
      <c r="AQ235" s="12">
        <v>1275.7837837837837</v>
      </c>
      <c r="AR235" s="12">
        <v>177.78378378378378</v>
      </c>
      <c r="AS235" s="12">
        <v>430.65135135135137</v>
      </c>
      <c r="AT235" s="12">
        <v>6619.3</v>
      </c>
      <c r="AU235" s="44">
        <v>0.70313766809448897</v>
      </c>
      <c r="AV235" s="4">
        <v>2794.6459459459456</v>
      </c>
      <c r="AW235" s="6">
        <v>1</v>
      </c>
      <c r="AX235" s="12">
        <v>35341.216216216213</v>
      </c>
      <c r="AY235" s="4">
        <v>114.26756756756741</v>
      </c>
      <c r="AZ235" s="14">
        <v>1.0426311331599007</v>
      </c>
      <c r="BA235" s="12">
        <v>73896.891891891893</v>
      </c>
    </row>
    <row r="236" spans="1:53" x14ac:dyDescent="0.25">
      <c r="A236" s="46">
        <v>63</v>
      </c>
      <c r="B236" s="7" t="s">
        <v>10</v>
      </c>
      <c r="C236" s="7" t="s">
        <v>27</v>
      </c>
      <c r="D236" s="7" t="s">
        <v>46</v>
      </c>
      <c r="E236" s="3">
        <v>1</v>
      </c>
      <c r="F236" s="3">
        <v>1</v>
      </c>
      <c r="G236" s="3">
        <v>0</v>
      </c>
      <c r="H236" s="3">
        <v>0</v>
      </c>
      <c r="I236" s="3">
        <v>0</v>
      </c>
      <c r="J236" s="6">
        <v>20</v>
      </c>
      <c r="K236" s="9">
        <v>6</v>
      </c>
      <c r="L236" s="11">
        <v>63</v>
      </c>
      <c r="M236" s="12" t="s">
        <v>11</v>
      </c>
      <c r="N236" s="8">
        <v>0</v>
      </c>
      <c r="O236" s="8">
        <v>0</v>
      </c>
      <c r="P236" s="8">
        <v>52</v>
      </c>
      <c r="Q236" s="8">
        <v>11</v>
      </c>
      <c r="R236" s="8">
        <v>0</v>
      </c>
      <c r="S236" s="8">
        <v>0</v>
      </c>
      <c r="T236" s="25">
        <f>IFERROR((MMTSPS_All_Data[[#This Row],[SROs]]*0.5+MMTSPS_All_Data[[#This Row],[0 - Bedroom]]*0.75+MMTSPS_All_Data[[#This Row],[1 - Bedroom]]*1+MMTSPS_All_Data[[#This Row],[2 - Bedroom]]*2+MMTSPS_All_Data[[#This Row],[3 - Bedroom]]*3+MMTSPS_All_Data[[#This Row],[4 - Bedroom]]*4)/SUM(MMTSPS_All_Data[[#This Row],[SROs]:[4 - Bedroom]]),"err")</f>
        <v>1.1746031746031746</v>
      </c>
      <c r="U236" s="9">
        <v>10</v>
      </c>
      <c r="V236" s="23">
        <f>IFERROR(MMTSPS_All_Data[[#This Row],[Total units with PBRA]]/MMTSPS_All_Data[[#This Row],[Total Units]],"Err")</f>
        <v>0.15873015873015872</v>
      </c>
      <c r="W236" s="41">
        <v>0</v>
      </c>
      <c r="X236" s="14">
        <v>0.84126984126984128</v>
      </c>
      <c r="Y236" s="14">
        <v>0.15873015873015872</v>
      </c>
      <c r="Z236" s="14">
        <v>0</v>
      </c>
      <c r="AA236" s="25">
        <f>SUM(MMTSPS_All_Data[[#This Row],[% Units with Rent &lt; 30% AMI]:[% Units with Rent &gt; 60% AMI]])</f>
        <v>1</v>
      </c>
      <c r="AB236" s="25">
        <f>IF(MMTSPS_All_Data[[#This Row],[Rent Category Total % ]]="A","n/a",MMTSPS_All_Data[[#This Row],[% Units with Rent &lt; 30% AMI]]*0.3+MMTSPS_All_Data[[#This Row],[% Units with Rent 31-50% AMI]]*0.5+MMTSPS_All_Data[[#This Row],[% Units with Rent 51-60% AMI]]*0.6+MMTSPS_All_Data[[#This Row],[% Units with Rent &gt; 60% AMI]]*0.8)</f>
        <v>0.51587301587301582</v>
      </c>
      <c r="AC236" s="14">
        <v>0</v>
      </c>
      <c r="AD236" s="14">
        <v>1</v>
      </c>
      <c r="AE236" s="14">
        <v>0</v>
      </c>
      <c r="AF236" s="14">
        <v>0</v>
      </c>
      <c r="AG236" s="14">
        <v>0</v>
      </c>
      <c r="AH236" s="14">
        <v>0</v>
      </c>
      <c r="AI236" s="14">
        <v>0</v>
      </c>
      <c r="AJ236" s="25">
        <f>SUM(MMTSPS_All_Data[[#This Row],[ADF %]:[Dev Disabled %]])</f>
        <v>0</v>
      </c>
      <c r="AK236" s="25">
        <f>SUM(MMTSPS_All_Data[[#This Row],[Family %]:[Dev Disabled %]])</f>
        <v>1</v>
      </c>
      <c r="AL236" s="4">
        <v>7019.5238095238092</v>
      </c>
      <c r="AM236" s="42">
        <v>0.99418106861748157</v>
      </c>
      <c r="AN236" s="12">
        <v>1144.6349206349207</v>
      </c>
      <c r="AO236" s="12">
        <v>539.03174603174602</v>
      </c>
      <c r="AP236" s="12">
        <v>1007.936507936508</v>
      </c>
      <c r="AQ236" s="12">
        <v>1007.8571428571429</v>
      </c>
      <c r="AR236" s="12">
        <v>106.47619047619048</v>
      </c>
      <c r="AS236" s="12">
        <v>413.14285714285717</v>
      </c>
      <c r="AT236" s="12">
        <v>4219.0793650793648</v>
      </c>
      <c r="AU236" s="44">
        <v>0.60104922777740089</v>
      </c>
      <c r="AV236" s="4">
        <v>2800.4444444444443</v>
      </c>
      <c r="AW236" s="6">
        <v>1</v>
      </c>
      <c r="AX236" s="12">
        <v>28946.603174603173</v>
      </c>
      <c r="AY236" s="4">
        <v>911</v>
      </c>
      <c r="AZ236" s="14">
        <v>1.4821523081446633</v>
      </c>
      <c r="BA236" s="12">
        <v>36971.174603174601</v>
      </c>
    </row>
    <row r="237" spans="1:53" x14ac:dyDescent="0.25">
      <c r="A237" s="46">
        <v>25</v>
      </c>
      <c r="B237" s="7" t="s">
        <v>10</v>
      </c>
      <c r="C237" s="7" t="s">
        <v>27</v>
      </c>
      <c r="D237" s="7" t="s">
        <v>46</v>
      </c>
      <c r="E237" s="3">
        <v>1</v>
      </c>
      <c r="F237" s="3">
        <v>0</v>
      </c>
      <c r="G237" s="3">
        <v>0</v>
      </c>
      <c r="H237" s="3">
        <v>1</v>
      </c>
      <c r="I237" s="3">
        <v>0</v>
      </c>
      <c r="J237" s="6">
        <v>47</v>
      </c>
      <c r="K237" s="9">
        <v>20</v>
      </c>
      <c r="L237" s="11">
        <v>6.25</v>
      </c>
      <c r="M237" s="12">
        <v>927.04</v>
      </c>
      <c r="N237" s="8">
        <v>0</v>
      </c>
      <c r="O237" s="8">
        <v>0</v>
      </c>
      <c r="P237" s="8">
        <v>19</v>
      </c>
      <c r="Q237" s="8">
        <v>6</v>
      </c>
      <c r="R237" s="8">
        <v>0</v>
      </c>
      <c r="S237" s="8">
        <v>0</v>
      </c>
      <c r="T237" s="25">
        <f>IFERROR((MMTSPS_All_Data[[#This Row],[SROs]]*0.5+MMTSPS_All_Data[[#This Row],[0 - Bedroom]]*0.75+MMTSPS_All_Data[[#This Row],[1 - Bedroom]]*1+MMTSPS_All_Data[[#This Row],[2 - Bedroom]]*2+MMTSPS_All_Data[[#This Row],[3 - Bedroom]]*3+MMTSPS_All_Data[[#This Row],[4 - Bedroom]]*4)/SUM(MMTSPS_All_Data[[#This Row],[SROs]:[4 - Bedroom]]),"err")</f>
        <v>1.24</v>
      </c>
      <c r="U237" s="9">
        <v>25</v>
      </c>
      <c r="V237" s="23">
        <f>IFERROR(MMTSPS_All_Data[[#This Row],[Total units with PBRA]]/MMTSPS_All_Data[[#This Row],[Total Units]],"Err")</f>
        <v>1</v>
      </c>
      <c r="W237" s="41">
        <v>0</v>
      </c>
      <c r="X237" s="14">
        <v>1</v>
      </c>
      <c r="Y237" s="14">
        <v>0</v>
      </c>
      <c r="Z237" s="14">
        <v>0</v>
      </c>
      <c r="AA237" s="25">
        <f>SUM(MMTSPS_All_Data[[#This Row],[% Units with Rent &lt; 30% AMI]:[% Units with Rent &gt; 60% AMI]])</f>
        <v>1</v>
      </c>
      <c r="AB237" s="25">
        <f>IF(MMTSPS_All_Data[[#This Row],[Rent Category Total % ]]="A","n/a",MMTSPS_All_Data[[#This Row],[% Units with Rent &lt; 30% AMI]]*0.3+MMTSPS_All_Data[[#This Row],[% Units with Rent 31-50% AMI]]*0.5+MMTSPS_All_Data[[#This Row],[% Units with Rent 51-60% AMI]]*0.6+MMTSPS_All_Data[[#This Row],[% Units with Rent &gt; 60% AMI]]*0.8)</f>
        <v>0.5</v>
      </c>
      <c r="AC237" s="14">
        <v>0</v>
      </c>
      <c r="AD237" s="14">
        <v>0</v>
      </c>
      <c r="AE237" s="14">
        <v>0</v>
      </c>
      <c r="AF237" s="14">
        <v>0</v>
      </c>
      <c r="AG237" s="14">
        <v>0</v>
      </c>
      <c r="AH237" s="14">
        <v>0</v>
      </c>
      <c r="AI237" s="14">
        <v>0</v>
      </c>
      <c r="AJ237" s="25">
        <f>SUM(MMTSPS_All_Data[[#This Row],[ADF %]:[Dev Disabled %]])</f>
        <v>0</v>
      </c>
      <c r="AK237" s="25">
        <f>SUM(MMTSPS_All_Data[[#This Row],[Family %]:[Dev Disabled %]])</f>
        <v>0</v>
      </c>
      <c r="AL237" s="4">
        <v>6893.08</v>
      </c>
      <c r="AM237" s="42">
        <v>0.9801230153053927</v>
      </c>
      <c r="AN237" s="12">
        <v>1688.4</v>
      </c>
      <c r="AO237" s="12">
        <v>822.92</v>
      </c>
      <c r="AP237" s="12">
        <v>847.76</v>
      </c>
      <c r="AQ237" s="12">
        <v>1003.16</v>
      </c>
      <c r="AR237" s="12">
        <v>117.24</v>
      </c>
      <c r="AS237" s="12">
        <v>500.68</v>
      </c>
      <c r="AT237" s="12">
        <v>4980.16</v>
      </c>
      <c r="AU237" s="44">
        <v>0.72248689990541237</v>
      </c>
      <c r="AV237" s="4">
        <v>1912.92</v>
      </c>
      <c r="AW237" s="6">
        <v>0</v>
      </c>
      <c r="AX237" s="12" t="s">
        <v>11</v>
      </c>
      <c r="AY237" s="4">
        <v>1912.92</v>
      </c>
      <c r="AZ237" s="14" t="s">
        <v>11</v>
      </c>
      <c r="BA237" s="12" t="s">
        <v>11</v>
      </c>
    </row>
    <row r="238" spans="1:53" x14ac:dyDescent="0.25">
      <c r="A238" s="46">
        <v>49</v>
      </c>
      <c r="B238" s="7" t="s">
        <v>21</v>
      </c>
      <c r="C238" s="7" t="s">
        <v>24</v>
      </c>
      <c r="D238" s="7" t="s">
        <v>48</v>
      </c>
      <c r="E238" s="3">
        <v>0</v>
      </c>
      <c r="F238" s="3">
        <v>1</v>
      </c>
      <c r="G238" s="3">
        <v>0</v>
      </c>
      <c r="H238" s="3">
        <v>0</v>
      </c>
      <c r="I238" s="3">
        <v>0</v>
      </c>
      <c r="J238" s="6">
        <v>5</v>
      </c>
      <c r="K238" s="9">
        <v>4</v>
      </c>
      <c r="L238" s="11">
        <v>7</v>
      </c>
      <c r="M238" s="12" t="s">
        <v>11</v>
      </c>
      <c r="N238" s="8">
        <v>0</v>
      </c>
      <c r="O238" s="8">
        <v>0</v>
      </c>
      <c r="P238" s="8">
        <v>12</v>
      </c>
      <c r="Q238" s="8">
        <v>18</v>
      </c>
      <c r="R238" s="8">
        <v>18</v>
      </c>
      <c r="S238" s="8">
        <v>0</v>
      </c>
      <c r="T238" s="25">
        <f>IFERROR((MMTSPS_All_Data[[#This Row],[SROs]]*0.5+MMTSPS_All_Data[[#This Row],[0 - Bedroom]]*0.75+MMTSPS_All_Data[[#This Row],[1 - Bedroom]]*1+MMTSPS_All_Data[[#This Row],[2 - Bedroom]]*2+MMTSPS_All_Data[[#This Row],[3 - Bedroom]]*3+MMTSPS_All_Data[[#This Row],[4 - Bedroom]]*4)/SUM(MMTSPS_All_Data[[#This Row],[SROs]:[4 - Bedroom]]),"err")</f>
        <v>2.125</v>
      </c>
      <c r="U238" s="9">
        <v>0</v>
      </c>
      <c r="V238" s="23">
        <f>IFERROR(MMTSPS_All_Data[[#This Row],[Total units with PBRA]]/MMTSPS_All_Data[[#This Row],[Total Units]],"Err")</f>
        <v>0</v>
      </c>
      <c r="W238" s="41">
        <v>0</v>
      </c>
      <c r="X238" s="14">
        <v>0.97959183673469385</v>
      </c>
      <c r="Y238" s="14">
        <v>0</v>
      </c>
      <c r="Z238" s="14">
        <v>0</v>
      </c>
      <c r="AA238" s="25">
        <f>SUM(MMTSPS_All_Data[[#This Row],[% Units with Rent &lt; 30% AMI]:[% Units with Rent &gt; 60% AMI]])</f>
        <v>0.97959183673469385</v>
      </c>
      <c r="AB238" s="25">
        <f>IF(MMTSPS_All_Data[[#This Row],[Rent Category Total % ]]="A","n/a",MMTSPS_All_Data[[#This Row],[% Units with Rent &lt; 30% AMI]]*0.3+MMTSPS_All_Data[[#This Row],[% Units with Rent 31-50% AMI]]*0.5+MMTSPS_All_Data[[#This Row],[% Units with Rent 51-60% AMI]]*0.6+MMTSPS_All_Data[[#This Row],[% Units with Rent &gt; 60% AMI]]*0.8)</f>
        <v>0.48979591836734693</v>
      </c>
      <c r="AC238" s="14">
        <v>0.97959183673469385</v>
      </c>
      <c r="AD238" s="14">
        <v>0</v>
      </c>
      <c r="AE238" s="14">
        <v>0.20408163265306123</v>
      </c>
      <c r="AF238" s="14">
        <v>0</v>
      </c>
      <c r="AG238" s="14">
        <v>0</v>
      </c>
      <c r="AH238" s="14">
        <v>0</v>
      </c>
      <c r="AI238" s="14">
        <v>0</v>
      </c>
      <c r="AJ238" s="25">
        <f>SUM(MMTSPS_All_Data[[#This Row],[ADF %]:[Dev Disabled %]])</f>
        <v>0</v>
      </c>
      <c r="AK238" s="25">
        <f>SUM(MMTSPS_All_Data[[#This Row],[Family %]:[Dev Disabled %]])</f>
        <v>1.1836734693877551</v>
      </c>
      <c r="AL238" s="4">
        <v>8147.4693877551017</v>
      </c>
      <c r="AM238" s="42">
        <v>0.96409798598457963</v>
      </c>
      <c r="AN238" s="12">
        <v>1230.3265306122448</v>
      </c>
      <c r="AO238" s="12">
        <v>710.87755102040819</v>
      </c>
      <c r="AP238" s="12">
        <v>1008.3673469387755</v>
      </c>
      <c r="AQ238" s="12">
        <v>1796.4489795918366</v>
      </c>
      <c r="AR238" s="12">
        <v>703.32653061224494</v>
      </c>
      <c r="AS238" s="12">
        <v>346.12244897959181</v>
      </c>
      <c r="AT238" s="12">
        <v>5795.4693877551017</v>
      </c>
      <c r="AU238" s="44">
        <v>0.71132140692239487</v>
      </c>
      <c r="AV238" s="4">
        <v>2352</v>
      </c>
      <c r="AW238" s="6">
        <v>1</v>
      </c>
      <c r="AX238" s="12">
        <v>37949.918367346938</v>
      </c>
      <c r="AY238" s="4">
        <v>248.24489795918367</v>
      </c>
      <c r="AZ238" s="14">
        <v>1.1180008536727328</v>
      </c>
      <c r="BA238" s="12">
        <v>72532.959183673476</v>
      </c>
    </row>
    <row r="239" spans="1:53" x14ac:dyDescent="0.25">
      <c r="A239" s="46">
        <v>30</v>
      </c>
      <c r="B239" s="7" t="s">
        <v>22</v>
      </c>
      <c r="C239" s="7" t="s">
        <v>24</v>
      </c>
      <c r="D239" s="7" t="s">
        <v>48</v>
      </c>
      <c r="E239" s="3">
        <v>0</v>
      </c>
      <c r="F239" s="3">
        <v>1</v>
      </c>
      <c r="G239" s="3">
        <v>0</v>
      </c>
      <c r="H239" s="3">
        <v>0</v>
      </c>
      <c r="I239" s="3">
        <v>0</v>
      </c>
      <c r="J239" s="6">
        <v>18</v>
      </c>
      <c r="K239" s="9">
        <v>4</v>
      </c>
      <c r="L239" s="11">
        <v>2.7272727272727271</v>
      </c>
      <c r="M239" s="12" t="s">
        <v>11</v>
      </c>
      <c r="N239" s="8">
        <v>0</v>
      </c>
      <c r="O239" s="8">
        <v>0</v>
      </c>
      <c r="P239" s="8">
        <v>28</v>
      </c>
      <c r="Q239" s="8">
        <v>2</v>
      </c>
      <c r="R239" s="8">
        <v>0</v>
      </c>
      <c r="S239" s="8">
        <v>0</v>
      </c>
      <c r="T239" s="25">
        <f>IFERROR((MMTSPS_All_Data[[#This Row],[SROs]]*0.5+MMTSPS_All_Data[[#This Row],[0 - Bedroom]]*0.75+MMTSPS_All_Data[[#This Row],[1 - Bedroom]]*1+MMTSPS_All_Data[[#This Row],[2 - Bedroom]]*2+MMTSPS_All_Data[[#This Row],[3 - Bedroom]]*3+MMTSPS_All_Data[[#This Row],[4 - Bedroom]]*4)/SUM(MMTSPS_All_Data[[#This Row],[SROs]:[4 - Bedroom]]),"err")</f>
        <v>1.0666666666666667</v>
      </c>
      <c r="U239" s="9">
        <v>0</v>
      </c>
      <c r="V239" s="23">
        <f>IFERROR(MMTSPS_All_Data[[#This Row],[Total units with PBRA]]/MMTSPS_All_Data[[#This Row],[Total Units]],"Err")</f>
        <v>0</v>
      </c>
      <c r="W239" s="41">
        <v>0</v>
      </c>
      <c r="X239" s="14">
        <v>1</v>
      </c>
      <c r="Y239" s="14">
        <v>0</v>
      </c>
      <c r="Z239" s="14">
        <v>0</v>
      </c>
      <c r="AA239" s="25">
        <f>SUM(MMTSPS_All_Data[[#This Row],[% Units with Rent &lt; 30% AMI]:[% Units with Rent &gt; 60% AMI]])</f>
        <v>1</v>
      </c>
      <c r="AB239" s="25">
        <f>IF(MMTSPS_All_Data[[#This Row],[Rent Category Total % ]]="A","n/a",MMTSPS_All_Data[[#This Row],[% Units with Rent &lt; 30% AMI]]*0.3+MMTSPS_All_Data[[#This Row],[% Units with Rent 31-50% AMI]]*0.5+MMTSPS_All_Data[[#This Row],[% Units with Rent 51-60% AMI]]*0.6+MMTSPS_All_Data[[#This Row],[% Units with Rent &gt; 60% AMI]]*0.8)</f>
        <v>0.5</v>
      </c>
      <c r="AC239" s="14">
        <v>0</v>
      </c>
      <c r="AD239" s="14">
        <v>1</v>
      </c>
      <c r="AE239" s="14">
        <v>0</v>
      </c>
      <c r="AF239" s="14">
        <v>0</v>
      </c>
      <c r="AG239" s="14">
        <v>0</v>
      </c>
      <c r="AH239" s="14">
        <v>0</v>
      </c>
      <c r="AI239" s="14">
        <v>0</v>
      </c>
      <c r="AJ239" s="25">
        <f>SUM(MMTSPS_All_Data[[#This Row],[ADF %]:[Dev Disabled %]])</f>
        <v>0</v>
      </c>
      <c r="AK239" s="25">
        <f>SUM(MMTSPS_All_Data[[#This Row],[Family %]:[Dev Disabled %]])</f>
        <v>1</v>
      </c>
      <c r="AL239" s="4">
        <v>5103.0666666666666</v>
      </c>
      <c r="AM239" s="42">
        <v>0.98120720166192199</v>
      </c>
      <c r="AN239" s="12">
        <v>1042.5</v>
      </c>
      <c r="AO239" s="12">
        <v>322.26666666666665</v>
      </c>
      <c r="AP239" s="12">
        <v>710.5333333333333</v>
      </c>
      <c r="AQ239" s="12">
        <v>1303.2666666666667</v>
      </c>
      <c r="AR239" s="12">
        <v>349.73333333333335</v>
      </c>
      <c r="AS239" s="12">
        <v>347.8</v>
      </c>
      <c r="AT239" s="12">
        <v>4076.1</v>
      </c>
      <c r="AU239" s="44">
        <v>0.79875499699527086</v>
      </c>
      <c r="AV239" s="4">
        <v>1026.9666666666667</v>
      </c>
      <c r="AW239" s="6">
        <v>1</v>
      </c>
      <c r="AX239" s="12">
        <v>7676.4333333333334</v>
      </c>
      <c r="AY239" s="4">
        <v>323.33333333333331</v>
      </c>
      <c r="AZ239" s="14">
        <v>1.4595196361741438</v>
      </c>
      <c r="BA239" s="12">
        <v>17476.599999999999</v>
      </c>
    </row>
    <row r="240" spans="1:53" x14ac:dyDescent="0.25">
      <c r="A240" s="46">
        <v>56</v>
      </c>
      <c r="B240" s="7" t="s">
        <v>21</v>
      </c>
      <c r="C240" s="7" t="s">
        <v>24</v>
      </c>
      <c r="D240" s="7" t="s">
        <v>48</v>
      </c>
      <c r="E240" s="3">
        <v>0</v>
      </c>
      <c r="F240" s="3">
        <v>1</v>
      </c>
      <c r="G240" s="3">
        <v>0</v>
      </c>
      <c r="H240" s="3">
        <v>0</v>
      </c>
      <c r="I240" s="3">
        <v>0</v>
      </c>
      <c r="J240" s="6">
        <v>15</v>
      </c>
      <c r="K240" s="9">
        <v>14</v>
      </c>
      <c r="L240" s="11">
        <v>2.1538461538461537</v>
      </c>
      <c r="M240" s="12" t="s">
        <v>11</v>
      </c>
      <c r="N240" s="8">
        <v>0</v>
      </c>
      <c r="O240" s="8">
        <v>0</v>
      </c>
      <c r="P240" s="8">
        <v>10</v>
      </c>
      <c r="Q240" s="8">
        <v>12</v>
      </c>
      <c r="R240" s="8">
        <v>30</v>
      </c>
      <c r="S240" s="8">
        <v>4</v>
      </c>
      <c r="T240" s="25">
        <f>IFERROR((MMTSPS_All_Data[[#This Row],[SROs]]*0.5+MMTSPS_All_Data[[#This Row],[0 - Bedroom]]*0.75+MMTSPS_All_Data[[#This Row],[1 - Bedroom]]*1+MMTSPS_All_Data[[#This Row],[2 - Bedroom]]*2+MMTSPS_All_Data[[#This Row],[3 - Bedroom]]*3+MMTSPS_All_Data[[#This Row],[4 - Bedroom]]*4)/SUM(MMTSPS_All_Data[[#This Row],[SROs]:[4 - Bedroom]]),"err")</f>
        <v>2.5</v>
      </c>
      <c r="U240" s="9">
        <v>0</v>
      </c>
      <c r="V240" s="23">
        <f>IFERROR(MMTSPS_All_Data[[#This Row],[Total units with PBRA]]/MMTSPS_All_Data[[#This Row],[Total Units]],"Err")</f>
        <v>0</v>
      </c>
      <c r="W240" s="41">
        <v>0.10714285714285714</v>
      </c>
      <c r="X240" s="14">
        <v>0.8928571428571429</v>
      </c>
      <c r="Y240" s="14">
        <v>0</v>
      </c>
      <c r="Z240" s="14">
        <v>0</v>
      </c>
      <c r="AA240" s="25">
        <f>SUM(MMTSPS_All_Data[[#This Row],[% Units with Rent &lt; 30% AMI]:[% Units with Rent &gt; 60% AMI]])</f>
        <v>1</v>
      </c>
      <c r="AB240" s="25">
        <f>IF(MMTSPS_All_Data[[#This Row],[Rent Category Total % ]]="A","n/a",MMTSPS_All_Data[[#This Row],[% Units with Rent &lt; 30% AMI]]*0.3+MMTSPS_All_Data[[#This Row],[% Units with Rent 31-50% AMI]]*0.5+MMTSPS_All_Data[[#This Row],[% Units with Rent 51-60% AMI]]*0.6+MMTSPS_All_Data[[#This Row],[% Units with Rent &gt; 60% AMI]]*0.8)</f>
        <v>0.47857142857142859</v>
      </c>
      <c r="AC240" s="14">
        <v>1</v>
      </c>
      <c r="AD240" s="14">
        <v>0</v>
      </c>
      <c r="AE240" s="14">
        <v>0</v>
      </c>
      <c r="AF240" s="14">
        <v>0</v>
      </c>
      <c r="AG240" s="14">
        <v>0</v>
      </c>
      <c r="AH240" s="14">
        <v>0</v>
      </c>
      <c r="AI240" s="14">
        <v>0</v>
      </c>
      <c r="AJ240" s="25">
        <f>SUM(MMTSPS_All_Data[[#This Row],[ADF %]:[Dev Disabled %]])</f>
        <v>0</v>
      </c>
      <c r="AK240" s="25">
        <f>SUM(MMTSPS_All_Data[[#This Row],[Family %]:[Dev Disabled %]])</f>
        <v>1</v>
      </c>
      <c r="AL240" s="4">
        <v>7370.8035714285716</v>
      </c>
      <c r="AM240" s="42">
        <v>0.97580656712997227</v>
      </c>
      <c r="AN240" s="12">
        <v>1147.3571428571429</v>
      </c>
      <c r="AO240" s="12">
        <v>644.55357142857144</v>
      </c>
      <c r="AP240" s="12">
        <v>474.08928571428572</v>
      </c>
      <c r="AQ240" s="12">
        <v>1347.1607142857142</v>
      </c>
      <c r="AR240" s="12">
        <v>120.92857142857143</v>
      </c>
      <c r="AS240" s="12">
        <v>250.07142857142858</v>
      </c>
      <c r="AT240" s="12">
        <v>3984.1607142857142</v>
      </c>
      <c r="AU240" s="44">
        <v>0.54053274865843759</v>
      </c>
      <c r="AV240" s="4">
        <v>3386.6428571428573</v>
      </c>
      <c r="AW240" s="6">
        <v>1</v>
      </c>
      <c r="AX240" s="12">
        <v>26000.125</v>
      </c>
      <c r="AY240" s="4">
        <v>1335.7142857142858</v>
      </c>
      <c r="AZ240" s="14">
        <v>1.6512729425695678</v>
      </c>
      <c r="BA240" s="12">
        <v>35406.714285714283</v>
      </c>
    </row>
    <row r="241" spans="1:53" x14ac:dyDescent="0.25">
      <c r="A241" s="46">
        <v>14</v>
      </c>
      <c r="B241" s="7" t="s">
        <v>21</v>
      </c>
      <c r="C241" s="7" t="s">
        <v>24</v>
      </c>
      <c r="D241" s="7" t="s">
        <v>48</v>
      </c>
      <c r="E241" s="3">
        <v>0</v>
      </c>
      <c r="F241" s="3">
        <v>0</v>
      </c>
      <c r="G241" s="3">
        <v>0</v>
      </c>
      <c r="H241" s="3">
        <v>0</v>
      </c>
      <c r="I241" s="3">
        <v>1</v>
      </c>
      <c r="J241" s="6">
        <v>39</v>
      </c>
      <c r="K241" s="9">
        <v>12</v>
      </c>
      <c r="L241" s="11">
        <v>3.5</v>
      </c>
      <c r="M241" s="12" t="s">
        <v>11</v>
      </c>
      <c r="N241" s="8">
        <v>0</v>
      </c>
      <c r="O241" s="8">
        <v>0</v>
      </c>
      <c r="P241" s="8">
        <v>4</v>
      </c>
      <c r="Q241" s="8">
        <v>6</v>
      </c>
      <c r="R241" s="8">
        <v>4</v>
      </c>
      <c r="S241" s="8">
        <v>0</v>
      </c>
      <c r="T241" s="25">
        <f>IFERROR((MMTSPS_All_Data[[#This Row],[SROs]]*0.5+MMTSPS_All_Data[[#This Row],[0 - Bedroom]]*0.75+MMTSPS_All_Data[[#This Row],[1 - Bedroom]]*1+MMTSPS_All_Data[[#This Row],[2 - Bedroom]]*2+MMTSPS_All_Data[[#This Row],[3 - Bedroom]]*3+MMTSPS_All_Data[[#This Row],[4 - Bedroom]]*4)/SUM(MMTSPS_All_Data[[#This Row],[SROs]:[4 - Bedroom]]),"err")</f>
        <v>2</v>
      </c>
      <c r="U241" s="9">
        <v>0</v>
      </c>
      <c r="V241" s="23">
        <f>IFERROR(MMTSPS_All_Data[[#This Row],[Total units with PBRA]]/MMTSPS_All_Data[[#This Row],[Total Units]],"Err")</f>
        <v>0</v>
      </c>
      <c r="W241" s="41">
        <v>0</v>
      </c>
      <c r="X241" s="14">
        <v>1</v>
      </c>
      <c r="Y241" s="14">
        <v>0</v>
      </c>
      <c r="Z241" s="14">
        <v>0</v>
      </c>
      <c r="AA241" s="25">
        <f>SUM(MMTSPS_All_Data[[#This Row],[% Units with Rent &lt; 30% AMI]:[% Units with Rent &gt; 60% AMI]])</f>
        <v>1</v>
      </c>
      <c r="AB241" s="25">
        <f>IF(MMTSPS_All_Data[[#This Row],[Rent Category Total % ]]="A","n/a",MMTSPS_All_Data[[#This Row],[% Units with Rent &lt; 30% AMI]]*0.3+MMTSPS_All_Data[[#This Row],[% Units with Rent 31-50% AMI]]*0.5+MMTSPS_All_Data[[#This Row],[% Units with Rent 51-60% AMI]]*0.6+MMTSPS_All_Data[[#This Row],[% Units with Rent &gt; 60% AMI]]*0.8)</f>
        <v>0.5</v>
      </c>
      <c r="AC241" s="14">
        <v>1</v>
      </c>
      <c r="AD241" s="14">
        <v>0</v>
      </c>
      <c r="AE241" s="14">
        <v>0</v>
      </c>
      <c r="AF241" s="14">
        <v>0</v>
      </c>
      <c r="AG241" s="14">
        <v>0</v>
      </c>
      <c r="AH241" s="14">
        <v>0</v>
      </c>
      <c r="AI241" s="14">
        <v>0</v>
      </c>
      <c r="AJ241" s="25">
        <f>SUM(MMTSPS_All_Data[[#This Row],[ADF %]:[Dev Disabled %]])</f>
        <v>0</v>
      </c>
      <c r="AK241" s="25">
        <f>SUM(MMTSPS_All_Data[[#This Row],[Family %]:[Dev Disabled %]])</f>
        <v>1</v>
      </c>
      <c r="AL241" s="4">
        <v>7672</v>
      </c>
      <c r="AM241" s="42">
        <v>0.99187956542697175</v>
      </c>
      <c r="AN241" s="12">
        <v>1266.5</v>
      </c>
      <c r="AO241" s="12">
        <v>954.07142857142856</v>
      </c>
      <c r="AP241" s="12">
        <v>698.14285714285711</v>
      </c>
      <c r="AQ241" s="12">
        <v>1234.9285714285713</v>
      </c>
      <c r="AR241" s="12">
        <v>155</v>
      </c>
      <c r="AS241" s="12">
        <v>428.57142857142856</v>
      </c>
      <c r="AT241" s="12">
        <v>4737.2142857142853</v>
      </c>
      <c r="AU241" s="44">
        <v>0.61746797259049602</v>
      </c>
      <c r="AV241" s="4">
        <v>2934.7857142857142</v>
      </c>
      <c r="AW241" s="6">
        <v>1</v>
      </c>
      <c r="AX241" s="12">
        <v>24124.142857142859</v>
      </c>
      <c r="AY241" s="4">
        <v>754.78571428571433</v>
      </c>
      <c r="AZ241" s="14">
        <v>1.3462319790301442</v>
      </c>
      <c r="BA241" s="12">
        <v>24124.142857142859</v>
      </c>
    </row>
    <row r="242" spans="1:53" x14ac:dyDescent="0.25">
      <c r="A242" s="46">
        <v>7</v>
      </c>
      <c r="B242" s="7" t="s">
        <v>21</v>
      </c>
      <c r="C242" s="7" t="s">
        <v>24</v>
      </c>
      <c r="D242" s="7" t="s">
        <v>48</v>
      </c>
      <c r="E242" s="3">
        <v>0</v>
      </c>
      <c r="F242" s="3">
        <v>0</v>
      </c>
      <c r="G242" s="3">
        <v>0</v>
      </c>
      <c r="H242" s="3">
        <v>0</v>
      </c>
      <c r="I242" s="3">
        <v>1</v>
      </c>
      <c r="J242" s="6">
        <v>39</v>
      </c>
      <c r="K242" s="9">
        <v>12</v>
      </c>
      <c r="L242" s="11">
        <v>2.3333333333333335</v>
      </c>
      <c r="M242" s="12" t="s">
        <v>11</v>
      </c>
      <c r="N242" s="8">
        <v>0</v>
      </c>
      <c r="O242" s="8">
        <v>0</v>
      </c>
      <c r="P242" s="8">
        <v>0</v>
      </c>
      <c r="Q242" s="8">
        <v>6</v>
      </c>
      <c r="R242" s="8">
        <v>0</v>
      </c>
      <c r="S242" s="8">
        <v>0</v>
      </c>
      <c r="T242" s="25">
        <f>IFERROR((MMTSPS_All_Data[[#This Row],[SROs]]*0.5+MMTSPS_All_Data[[#This Row],[0 - Bedroom]]*0.75+MMTSPS_All_Data[[#This Row],[1 - Bedroom]]*1+MMTSPS_All_Data[[#This Row],[2 - Bedroom]]*2+MMTSPS_All_Data[[#This Row],[3 - Bedroom]]*3+MMTSPS_All_Data[[#This Row],[4 - Bedroom]]*4)/SUM(MMTSPS_All_Data[[#This Row],[SROs]:[4 - Bedroom]]),"err")</f>
        <v>2</v>
      </c>
      <c r="U242" s="9">
        <v>0</v>
      </c>
      <c r="V242" s="23">
        <f>IFERROR(MMTSPS_All_Data[[#This Row],[Total units with PBRA]]/MMTSPS_All_Data[[#This Row],[Total Units]],"Err")</f>
        <v>0</v>
      </c>
      <c r="W242" s="41">
        <v>0</v>
      </c>
      <c r="X242" s="14">
        <v>0.8571428571428571</v>
      </c>
      <c r="Y242" s="14">
        <v>0</v>
      </c>
      <c r="Z242" s="14">
        <v>0</v>
      </c>
      <c r="AA242" s="25">
        <f>SUM(MMTSPS_All_Data[[#This Row],[% Units with Rent &lt; 30% AMI]:[% Units with Rent &gt; 60% AMI]])</f>
        <v>0.8571428571428571</v>
      </c>
      <c r="AB242" s="25">
        <f>IF(MMTSPS_All_Data[[#This Row],[Rent Category Total % ]]="A","n/a",MMTSPS_All_Data[[#This Row],[% Units with Rent &lt; 30% AMI]]*0.3+MMTSPS_All_Data[[#This Row],[% Units with Rent 31-50% AMI]]*0.5+MMTSPS_All_Data[[#This Row],[% Units with Rent 51-60% AMI]]*0.6+MMTSPS_All_Data[[#This Row],[% Units with Rent &gt; 60% AMI]]*0.8)</f>
        <v>0.42857142857142855</v>
      </c>
      <c r="AC242" s="14">
        <v>1</v>
      </c>
      <c r="AD242" s="14">
        <v>0</v>
      </c>
      <c r="AE242" s="14">
        <v>0</v>
      </c>
      <c r="AF242" s="14">
        <v>0</v>
      </c>
      <c r="AG242" s="14">
        <v>0</v>
      </c>
      <c r="AH242" s="14">
        <v>0</v>
      </c>
      <c r="AI242" s="14">
        <v>0</v>
      </c>
      <c r="AJ242" s="25">
        <f>SUM(MMTSPS_All_Data[[#This Row],[ADF %]:[Dev Disabled %]])</f>
        <v>0</v>
      </c>
      <c r="AK242" s="25">
        <f>SUM(MMTSPS_All_Data[[#This Row],[Family %]:[Dev Disabled %]])</f>
        <v>1</v>
      </c>
      <c r="AL242" s="4">
        <v>7343</v>
      </c>
      <c r="AM242" s="42">
        <v>0.92486583184257598</v>
      </c>
      <c r="AN242" s="12">
        <v>1422.7142857142858</v>
      </c>
      <c r="AO242" s="12">
        <v>569</v>
      </c>
      <c r="AP242" s="12">
        <v>1173.4285714285713</v>
      </c>
      <c r="AQ242" s="12">
        <v>2776.8571428571427</v>
      </c>
      <c r="AR242" s="12">
        <v>157.71428571428572</v>
      </c>
      <c r="AS242" s="12">
        <v>428.57142857142856</v>
      </c>
      <c r="AT242" s="12">
        <v>6528.2857142857147</v>
      </c>
      <c r="AU242" s="44">
        <v>0.88904885118966559</v>
      </c>
      <c r="AV242" s="4">
        <v>814.71428571428567</v>
      </c>
      <c r="AW242" s="6">
        <v>1</v>
      </c>
      <c r="AX242" s="12">
        <v>23032.428571428572</v>
      </c>
      <c r="AY242" s="4">
        <v>-1240.7142857142858</v>
      </c>
      <c r="AZ242" s="14">
        <v>0.39637197664720603</v>
      </c>
      <c r="BA242" s="12">
        <v>25103.857142857141</v>
      </c>
    </row>
    <row r="243" spans="1:53" x14ac:dyDescent="0.25">
      <c r="A243" s="46">
        <v>50</v>
      </c>
      <c r="B243" s="7" t="s">
        <v>21</v>
      </c>
      <c r="C243" s="7" t="s">
        <v>24</v>
      </c>
      <c r="D243" s="7" t="s">
        <v>48</v>
      </c>
      <c r="E243" s="3">
        <v>0</v>
      </c>
      <c r="F243" s="3">
        <v>1</v>
      </c>
      <c r="G243" s="3">
        <v>0</v>
      </c>
      <c r="H243" s="3">
        <v>0</v>
      </c>
      <c r="I243" s="3">
        <v>0</v>
      </c>
      <c r="J243" s="6">
        <v>22</v>
      </c>
      <c r="K243" s="9">
        <v>3</v>
      </c>
      <c r="L243" s="11">
        <v>2.9411764705882355</v>
      </c>
      <c r="M243" s="12" t="s">
        <v>11</v>
      </c>
      <c r="N243" s="8">
        <v>0</v>
      </c>
      <c r="O243" s="8">
        <v>0</v>
      </c>
      <c r="P243" s="8">
        <v>0</v>
      </c>
      <c r="Q243" s="8">
        <v>15</v>
      </c>
      <c r="R243" s="8">
        <v>31</v>
      </c>
      <c r="S243" s="8">
        <v>4</v>
      </c>
      <c r="T243" s="25">
        <f>IFERROR((MMTSPS_All_Data[[#This Row],[SROs]]*0.5+MMTSPS_All_Data[[#This Row],[0 - Bedroom]]*0.75+MMTSPS_All_Data[[#This Row],[1 - Bedroom]]*1+MMTSPS_All_Data[[#This Row],[2 - Bedroom]]*2+MMTSPS_All_Data[[#This Row],[3 - Bedroom]]*3+MMTSPS_All_Data[[#This Row],[4 - Bedroom]]*4)/SUM(MMTSPS_All_Data[[#This Row],[SROs]:[4 - Bedroom]]),"err")</f>
        <v>2.78</v>
      </c>
      <c r="U243" s="9">
        <v>0</v>
      </c>
      <c r="V243" s="23">
        <f>IFERROR(MMTSPS_All_Data[[#This Row],[Total units with PBRA]]/MMTSPS_All_Data[[#This Row],[Total Units]],"Err")</f>
        <v>0</v>
      </c>
      <c r="W243" s="41">
        <v>0</v>
      </c>
      <c r="X243" s="14">
        <v>0.06</v>
      </c>
      <c r="Y243" s="14">
        <v>0.94</v>
      </c>
      <c r="Z243" s="14">
        <v>0</v>
      </c>
      <c r="AA243" s="25">
        <f>SUM(MMTSPS_All_Data[[#This Row],[% Units with Rent &lt; 30% AMI]:[% Units with Rent &gt; 60% AMI]])</f>
        <v>1</v>
      </c>
      <c r="AB243" s="25">
        <f>IF(MMTSPS_All_Data[[#This Row],[Rent Category Total % ]]="A","n/a",MMTSPS_All_Data[[#This Row],[% Units with Rent &lt; 30% AMI]]*0.3+MMTSPS_All_Data[[#This Row],[% Units with Rent 31-50% AMI]]*0.5+MMTSPS_All_Data[[#This Row],[% Units with Rent 51-60% AMI]]*0.6+MMTSPS_All_Data[[#This Row],[% Units with Rent &gt; 60% AMI]]*0.8)</f>
        <v>0.59399999999999997</v>
      </c>
      <c r="AC243" s="14">
        <v>1</v>
      </c>
      <c r="AD243" s="14">
        <v>0</v>
      </c>
      <c r="AE243" s="14">
        <v>0</v>
      </c>
      <c r="AF243" s="14">
        <v>0</v>
      </c>
      <c r="AG243" s="14">
        <v>0</v>
      </c>
      <c r="AH243" s="14">
        <v>0</v>
      </c>
      <c r="AI243" s="14">
        <v>0</v>
      </c>
      <c r="AJ243" s="25">
        <f>SUM(MMTSPS_All_Data[[#This Row],[ADF %]:[Dev Disabled %]])</f>
        <v>0</v>
      </c>
      <c r="AK243" s="25">
        <f>SUM(MMTSPS_All_Data[[#This Row],[Family %]:[Dev Disabled %]])</f>
        <v>1</v>
      </c>
      <c r="AL243" s="4">
        <v>8244.5</v>
      </c>
      <c r="AM243" s="42">
        <v>0.90724631085524443</v>
      </c>
      <c r="AN243" s="12">
        <v>1421.72</v>
      </c>
      <c r="AO243" s="12">
        <v>1217.54</v>
      </c>
      <c r="AP243" s="12">
        <v>1016.32</v>
      </c>
      <c r="AQ243" s="12">
        <v>1578.12</v>
      </c>
      <c r="AR243" s="12">
        <v>747</v>
      </c>
      <c r="AS243" s="12">
        <v>332.28</v>
      </c>
      <c r="AT243" s="12">
        <v>6312.98</v>
      </c>
      <c r="AU243" s="44">
        <v>0.76572017708775553</v>
      </c>
      <c r="AV243" s="4">
        <v>1931.52</v>
      </c>
      <c r="AW243" s="6">
        <v>1</v>
      </c>
      <c r="AX243" s="12">
        <v>24001.72</v>
      </c>
      <c r="AY243" s="4">
        <v>547.22</v>
      </c>
      <c r="AZ243" s="14">
        <v>1.395304486021816</v>
      </c>
      <c r="BA243" s="12">
        <v>46696.7</v>
      </c>
    </row>
    <row r="244" spans="1:53" x14ac:dyDescent="0.25">
      <c r="A244" s="46">
        <v>12</v>
      </c>
      <c r="B244" s="7" t="s">
        <v>21</v>
      </c>
      <c r="C244" s="7" t="s">
        <v>24</v>
      </c>
      <c r="D244" s="7" t="s">
        <v>48</v>
      </c>
      <c r="E244" s="3">
        <v>0</v>
      </c>
      <c r="F244" s="3">
        <v>0</v>
      </c>
      <c r="G244" s="3">
        <v>0</v>
      </c>
      <c r="H244" s="3">
        <v>0</v>
      </c>
      <c r="I244" s="3">
        <v>1</v>
      </c>
      <c r="J244" s="6">
        <v>19</v>
      </c>
      <c r="K244" s="9">
        <v>12</v>
      </c>
      <c r="L244" s="11">
        <v>4</v>
      </c>
      <c r="M244" s="12" t="s">
        <v>11</v>
      </c>
      <c r="N244" s="8">
        <v>0</v>
      </c>
      <c r="O244" s="8">
        <v>0</v>
      </c>
      <c r="P244" s="8">
        <v>1</v>
      </c>
      <c r="Q244" s="8">
        <v>5</v>
      </c>
      <c r="R244" s="8">
        <v>6</v>
      </c>
      <c r="S244" s="8">
        <v>0</v>
      </c>
      <c r="T244" s="25">
        <f>IFERROR((MMTSPS_All_Data[[#This Row],[SROs]]*0.5+MMTSPS_All_Data[[#This Row],[0 - Bedroom]]*0.75+MMTSPS_All_Data[[#This Row],[1 - Bedroom]]*1+MMTSPS_All_Data[[#This Row],[2 - Bedroom]]*2+MMTSPS_All_Data[[#This Row],[3 - Bedroom]]*3+MMTSPS_All_Data[[#This Row],[4 - Bedroom]]*4)/SUM(MMTSPS_All_Data[[#This Row],[SROs]:[4 - Bedroom]]),"err")</f>
        <v>2.4166666666666665</v>
      </c>
      <c r="U244" s="9">
        <v>0</v>
      </c>
      <c r="V244" s="23">
        <f>IFERROR(MMTSPS_All_Data[[#This Row],[Total units with PBRA]]/MMTSPS_All_Data[[#This Row],[Total Units]],"Err")</f>
        <v>0</v>
      </c>
      <c r="W244" s="41">
        <v>0</v>
      </c>
      <c r="X244" s="14">
        <v>1</v>
      </c>
      <c r="Y244" s="14">
        <v>0</v>
      </c>
      <c r="Z244" s="14">
        <v>0</v>
      </c>
      <c r="AA244" s="25">
        <f>SUM(MMTSPS_All_Data[[#This Row],[% Units with Rent &lt; 30% AMI]:[% Units with Rent &gt; 60% AMI]])</f>
        <v>1</v>
      </c>
      <c r="AB244" s="25">
        <f>IF(MMTSPS_All_Data[[#This Row],[Rent Category Total % ]]="A","n/a",MMTSPS_All_Data[[#This Row],[% Units with Rent &lt; 30% AMI]]*0.3+MMTSPS_All_Data[[#This Row],[% Units with Rent 31-50% AMI]]*0.5+MMTSPS_All_Data[[#This Row],[% Units with Rent 51-60% AMI]]*0.6+MMTSPS_All_Data[[#This Row],[% Units with Rent &gt; 60% AMI]]*0.8)</f>
        <v>0.5</v>
      </c>
      <c r="AC244" s="14">
        <v>1</v>
      </c>
      <c r="AD244" s="14">
        <v>0</v>
      </c>
      <c r="AE244" s="14">
        <v>0</v>
      </c>
      <c r="AF244" s="14">
        <v>0</v>
      </c>
      <c r="AG244" s="14">
        <v>0</v>
      </c>
      <c r="AH244" s="14">
        <v>0</v>
      </c>
      <c r="AI244" s="14">
        <v>0</v>
      </c>
      <c r="AJ244" s="25">
        <f>SUM(MMTSPS_All_Data[[#This Row],[ADF %]:[Dev Disabled %]])</f>
        <v>0</v>
      </c>
      <c r="AK244" s="25">
        <f>SUM(MMTSPS_All_Data[[#This Row],[Family %]:[Dev Disabled %]])</f>
        <v>1</v>
      </c>
      <c r="AL244" s="4">
        <v>7860.75</v>
      </c>
      <c r="AM244" s="42">
        <v>0.98501052631578945</v>
      </c>
      <c r="AN244" s="12">
        <v>1166.6666666666667</v>
      </c>
      <c r="AO244" s="12">
        <v>630</v>
      </c>
      <c r="AP244" s="12">
        <v>847</v>
      </c>
      <c r="AQ244" s="12">
        <v>1847.0833333333333</v>
      </c>
      <c r="AR244" s="12">
        <v>175.08333333333334</v>
      </c>
      <c r="AS244" s="12">
        <v>430</v>
      </c>
      <c r="AT244" s="12">
        <v>5095.833333333333</v>
      </c>
      <c r="AU244" s="44">
        <v>0.64826299441317092</v>
      </c>
      <c r="AV244" s="4">
        <v>2764.9166666666665</v>
      </c>
      <c r="AW244" s="6">
        <v>1</v>
      </c>
      <c r="AX244" s="12">
        <v>20413</v>
      </c>
      <c r="AY244" s="4">
        <v>765.5</v>
      </c>
      <c r="AZ244" s="14">
        <v>1.382861667986496</v>
      </c>
      <c r="BA244" s="12">
        <v>32500.583333333332</v>
      </c>
    </row>
    <row r="245" spans="1:53" x14ac:dyDescent="0.25">
      <c r="A245" s="46">
        <v>12</v>
      </c>
      <c r="B245" s="7" t="s">
        <v>21</v>
      </c>
      <c r="C245" s="7" t="s">
        <v>24</v>
      </c>
      <c r="D245" s="7" t="s">
        <v>48</v>
      </c>
      <c r="E245" s="3">
        <v>0</v>
      </c>
      <c r="F245" s="3">
        <v>0</v>
      </c>
      <c r="G245" s="3">
        <v>0</v>
      </c>
      <c r="H245" s="3">
        <v>0</v>
      </c>
      <c r="I245" s="3">
        <v>1</v>
      </c>
      <c r="J245" s="6">
        <v>22</v>
      </c>
      <c r="K245" s="9">
        <v>21</v>
      </c>
      <c r="L245" s="11">
        <v>2</v>
      </c>
      <c r="M245" s="12" t="s">
        <v>11</v>
      </c>
      <c r="N245" s="8">
        <v>0</v>
      </c>
      <c r="O245" s="8">
        <v>1</v>
      </c>
      <c r="P245" s="8">
        <v>3</v>
      </c>
      <c r="Q245" s="8">
        <v>5</v>
      </c>
      <c r="R245" s="8">
        <v>2</v>
      </c>
      <c r="S245" s="8">
        <v>1</v>
      </c>
      <c r="T245" s="25">
        <f>IFERROR((MMTSPS_All_Data[[#This Row],[SROs]]*0.5+MMTSPS_All_Data[[#This Row],[0 - Bedroom]]*0.75+MMTSPS_All_Data[[#This Row],[1 - Bedroom]]*1+MMTSPS_All_Data[[#This Row],[2 - Bedroom]]*2+MMTSPS_All_Data[[#This Row],[3 - Bedroom]]*3+MMTSPS_All_Data[[#This Row],[4 - Bedroom]]*4)/SUM(MMTSPS_All_Data[[#This Row],[SROs]:[4 - Bedroom]]),"err")</f>
        <v>1.9791666666666667</v>
      </c>
      <c r="U245" s="9">
        <v>0</v>
      </c>
      <c r="V245" s="23">
        <f>IFERROR(MMTSPS_All_Data[[#This Row],[Total units with PBRA]]/MMTSPS_All_Data[[#This Row],[Total Units]],"Err")</f>
        <v>0</v>
      </c>
      <c r="W245" s="41">
        <v>0</v>
      </c>
      <c r="X245" s="14">
        <v>0.16666666666666666</v>
      </c>
      <c r="Y245" s="14">
        <v>0</v>
      </c>
      <c r="Z245" s="14">
        <v>0.83333333333333337</v>
      </c>
      <c r="AA245" s="25">
        <f>SUM(MMTSPS_All_Data[[#This Row],[% Units with Rent &lt; 30% AMI]:[% Units with Rent &gt; 60% AMI]])</f>
        <v>1</v>
      </c>
      <c r="AB245" s="25">
        <f>IF(MMTSPS_All_Data[[#This Row],[Rent Category Total % ]]="A","n/a",MMTSPS_All_Data[[#This Row],[% Units with Rent &lt; 30% AMI]]*0.3+MMTSPS_All_Data[[#This Row],[% Units with Rent 31-50% AMI]]*0.5+MMTSPS_All_Data[[#This Row],[% Units with Rent 51-60% AMI]]*0.6+MMTSPS_All_Data[[#This Row],[% Units with Rent &gt; 60% AMI]]*0.8)</f>
        <v>0.75000000000000011</v>
      </c>
      <c r="AC245" s="14">
        <v>1</v>
      </c>
      <c r="AD245" s="14">
        <v>0</v>
      </c>
      <c r="AE245" s="14">
        <v>0</v>
      </c>
      <c r="AF245" s="14">
        <v>0</v>
      </c>
      <c r="AG245" s="14">
        <v>0</v>
      </c>
      <c r="AH245" s="14">
        <v>0</v>
      </c>
      <c r="AI245" s="14">
        <v>0</v>
      </c>
      <c r="AJ245" s="25">
        <f>SUM(MMTSPS_All_Data[[#This Row],[ADF %]:[Dev Disabled %]])</f>
        <v>0</v>
      </c>
      <c r="AK245" s="25">
        <f>SUM(MMTSPS_All_Data[[#This Row],[Family %]:[Dev Disabled %]])</f>
        <v>1</v>
      </c>
      <c r="AL245" s="4">
        <v>6284.25</v>
      </c>
      <c r="AM245" s="42">
        <v>0.90533060703541146</v>
      </c>
      <c r="AN245" s="12">
        <v>1295.75</v>
      </c>
      <c r="AO245" s="12">
        <v>477.5</v>
      </c>
      <c r="AP245" s="12">
        <v>395.25</v>
      </c>
      <c r="AQ245" s="12">
        <v>3139.3333333333335</v>
      </c>
      <c r="AR245" s="12">
        <v>145</v>
      </c>
      <c r="AS245" s="12">
        <v>250.83333333333334</v>
      </c>
      <c r="AT245" s="12">
        <v>5703.666666666667</v>
      </c>
      <c r="AU245" s="44">
        <v>0.90761294771319834</v>
      </c>
      <c r="AV245" s="4">
        <v>580.58333333333337</v>
      </c>
      <c r="AW245" s="6">
        <v>1</v>
      </c>
      <c r="AX245" s="12">
        <v>18342.166666666668</v>
      </c>
      <c r="AY245" s="4">
        <v>-1345.75</v>
      </c>
      <c r="AZ245" s="14">
        <v>0.30139297456307318</v>
      </c>
      <c r="BA245" s="12">
        <v>46226.583333333336</v>
      </c>
    </row>
    <row r="246" spans="1:53" x14ac:dyDescent="0.25">
      <c r="A246" s="46">
        <v>6</v>
      </c>
      <c r="B246" s="7" t="s">
        <v>22</v>
      </c>
      <c r="C246" s="7" t="s">
        <v>24</v>
      </c>
      <c r="D246" s="7" t="s">
        <v>48</v>
      </c>
      <c r="E246" s="3">
        <v>0</v>
      </c>
      <c r="F246" s="3">
        <v>0</v>
      </c>
      <c r="G246" s="3">
        <v>0</v>
      </c>
      <c r="H246" s="3">
        <v>0</v>
      </c>
      <c r="I246" s="3">
        <v>1</v>
      </c>
      <c r="J246" s="6">
        <v>11</v>
      </c>
      <c r="K246" s="9">
        <v>8</v>
      </c>
      <c r="L246" s="11">
        <v>1</v>
      </c>
      <c r="M246" s="12" t="s">
        <v>11</v>
      </c>
      <c r="N246" s="8">
        <v>0</v>
      </c>
      <c r="O246" s="8">
        <v>0</v>
      </c>
      <c r="P246" s="8">
        <v>0</v>
      </c>
      <c r="Q246" s="8">
        <v>2</v>
      </c>
      <c r="R246" s="8">
        <v>4</v>
      </c>
      <c r="S246" s="8">
        <v>0</v>
      </c>
      <c r="T246" s="25">
        <f>IFERROR((MMTSPS_All_Data[[#This Row],[SROs]]*0.5+MMTSPS_All_Data[[#This Row],[0 - Bedroom]]*0.75+MMTSPS_All_Data[[#This Row],[1 - Bedroom]]*1+MMTSPS_All_Data[[#This Row],[2 - Bedroom]]*2+MMTSPS_All_Data[[#This Row],[3 - Bedroom]]*3+MMTSPS_All_Data[[#This Row],[4 - Bedroom]]*4)/SUM(MMTSPS_All_Data[[#This Row],[SROs]:[4 - Bedroom]]),"err")</f>
        <v>2.6666666666666665</v>
      </c>
      <c r="U246" s="9">
        <v>0</v>
      </c>
      <c r="V246" s="23">
        <f>IFERROR(MMTSPS_All_Data[[#This Row],[Total units with PBRA]]/MMTSPS_All_Data[[#This Row],[Total Units]],"Err")</f>
        <v>0</v>
      </c>
      <c r="W246" s="41">
        <v>0</v>
      </c>
      <c r="X246" s="14">
        <v>1</v>
      </c>
      <c r="Y246" s="14">
        <v>0</v>
      </c>
      <c r="Z246" s="14">
        <v>0</v>
      </c>
      <c r="AA246" s="25">
        <f>SUM(MMTSPS_All_Data[[#This Row],[% Units with Rent &lt; 30% AMI]:[% Units with Rent &gt; 60% AMI]])</f>
        <v>1</v>
      </c>
      <c r="AB246" s="25">
        <f>IF(MMTSPS_All_Data[[#This Row],[Rent Category Total % ]]="A","n/a",MMTSPS_All_Data[[#This Row],[% Units with Rent &lt; 30% AMI]]*0.3+MMTSPS_All_Data[[#This Row],[% Units with Rent 31-50% AMI]]*0.5+MMTSPS_All_Data[[#This Row],[% Units with Rent 51-60% AMI]]*0.6+MMTSPS_All_Data[[#This Row],[% Units with Rent &gt; 60% AMI]]*0.8)</f>
        <v>0.5</v>
      </c>
      <c r="AC246" s="14">
        <v>1</v>
      </c>
      <c r="AD246" s="14">
        <v>0</v>
      </c>
      <c r="AE246" s="14">
        <v>0</v>
      </c>
      <c r="AF246" s="14">
        <v>0</v>
      </c>
      <c r="AG246" s="14">
        <v>0</v>
      </c>
      <c r="AH246" s="14">
        <v>0</v>
      </c>
      <c r="AI246" s="14">
        <v>0</v>
      </c>
      <c r="AJ246" s="25">
        <f>SUM(MMTSPS_All_Data[[#This Row],[ADF %]:[Dev Disabled %]])</f>
        <v>0</v>
      </c>
      <c r="AK246" s="25">
        <f>SUM(MMTSPS_All_Data[[#This Row],[Family %]:[Dev Disabled %]])</f>
        <v>1</v>
      </c>
      <c r="AL246" s="4">
        <v>5151.833333333333</v>
      </c>
      <c r="AM246" s="42">
        <v>0.96896112173358828</v>
      </c>
      <c r="AN246" s="12">
        <v>1821.5</v>
      </c>
      <c r="AO246" s="12">
        <v>552.66666666666663</v>
      </c>
      <c r="AP246" s="12">
        <v>302.66666666666669</v>
      </c>
      <c r="AQ246" s="12">
        <v>1289.5</v>
      </c>
      <c r="AR246" s="12">
        <v>167.5</v>
      </c>
      <c r="AS246" s="12">
        <v>469</v>
      </c>
      <c r="AT246" s="12">
        <v>4602.833333333333</v>
      </c>
      <c r="AU246" s="44">
        <v>0.89343599365921511</v>
      </c>
      <c r="AV246" s="4">
        <v>549</v>
      </c>
      <c r="AW246" s="6">
        <v>0</v>
      </c>
      <c r="AX246" s="12" t="s">
        <v>11</v>
      </c>
      <c r="AY246" s="4">
        <v>549</v>
      </c>
      <c r="AZ246" s="14" t="s">
        <v>11</v>
      </c>
      <c r="BA246" s="12">
        <v>5641.333333333333</v>
      </c>
    </row>
    <row r="247" spans="1:53" x14ac:dyDescent="0.25">
      <c r="A247" s="10"/>
      <c r="B247" s="9"/>
      <c r="C247" s="11"/>
      <c r="D247" s="9"/>
      <c r="E247" s="9"/>
      <c r="F247" s="9"/>
      <c r="G247" s="27"/>
      <c r="H247" s="27"/>
      <c r="I247" s="27"/>
      <c r="J247" s="13"/>
      <c r="K247" s="14"/>
      <c r="L247" s="9"/>
      <c r="M247" s="9"/>
      <c r="N247" s="9"/>
      <c r="O247" s="9"/>
      <c r="P247" s="9"/>
      <c r="Q247" s="9"/>
      <c r="R247" s="9"/>
      <c r="S247" s="9"/>
      <c r="T247" s="9"/>
      <c r="U247" s="9"/>
      <c r="V247" s="9"/>
      <c r="W247" s="9"/>
      <c r="X247" s="9"/>
      <c r="Y247" s="9"/>
      <c r="Z247" s="9"/>
      <c r="AA247" s="9"/>
      <c r="AB247" s="9"/>
      <c r="AC247" s="9"/>
      <c r="AD247" s="9"/>
      <c r="AE247" s="9"/>
      <c r="AF247" s="9"/>
      <c r="AG247" s="5"/>
      <c r="AI247" s="5"/>
      <c r="AJ247" s="5"/>
      <c r="AK247" s="5"/>
      <c r="AQ247" s="38"/>
    </row>
    <row r="248" spans="1:53" x14ac:dyDescent="0.25">
      <c r="A248" s="10"/>
      <c r="B248" s="9"/>
      <c r="C248" s="11"/>
      <c r="D248" s="9"/>
      <c r="E248" s="9"/>
      <c r="F248" s="9"/>
      <c r="G248" s="27"/>
      <c r="H248" s="27"/>
      <c r="I248" s="27"/>
      <c r="J248" s="13"/>
      <c r="K248" s="14"/>
      <c r="L248" s="9"/>
      <c r="M248" s="9"/>
      <c r="N248" s="9"/>
      <c r="O248" s="9"/>
      <c r="P248" s="9"/>
      <c r="Q248" s="9"/>
      <c r="R248" s="9"/>
      <c r="S248" s="9"/>
      <c r="T248" s="9"/>
      <c r="U248" s="9"/>
      <c r="V248" s="9"/>
      <c r="W248" s="9"/>
      <c r="X248" s="9"/>
      <c r="Y248" s="9"/>
      <c r="Z248" s="9"/>
      <c r="AA248" s="9"/>
      <c r="AB248" s="9"/>
      <c r="AC248" s="9"/>
      <c r="AD248" s="9"/>
      <c r="AE248" s="9"/>
      <c r="AF248" s="9"/>
      <c r="AG248" s="5"/>
      <c r="AI248" s="5"/>
      <c r="AJ248" s="5"/>
      <c r="AK248" s="5"/>
    </row>
  </sheetData>
  <conditionalFormatting sqref="L247:L248 U6:U246">
    <cfRule type="containsText" dxfId="110" priority="18" operator="containsText" text="check">
      <formula>NOT(ISERROR(SEARCH("check",L6)))</formula>
    </cfRule>
    <cfRule type="containsText" dxfId="109" priority="20" operator="containsText" text="Check">
      <formula>NOT(ISERROR(SEARCH("Check",L6)))</formula>
    </cfRule>
  </conditionalFormatting>
  <conditionalFormatting sqref="W6:Z246">
    <cfRule type="containsText" dxfId="108" priority="19" operator="containsText" text="Check">
      <formula>NOT(ISERROR(SEARCH("Check",W6)))</formula>
    </cfRule>
  </conditionalFormatting>
  <pageMargins left="0.7" right="0.7" top="0.75" bottom="0.75" header="0.3" footer="0.3"/>
  <pageSetup orientation="portrait" r:id="rId1"/>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1 6 " ? > < V i s u a l i z a t i o n   x m l n s : x s d = " h t t p : / / w w w . w 3 . o r g / 2 0 0 1 / X M L S c h e m a "   x m l n s : x s i = " h t t p : / / w w w . w 3 . o r g / 2 0 0 1 / X M L S c h e m a - i n s t a n c e "   x m l n s = " h t t p : / / m i c r o s o f t . d a t a . v i s u a l i z a t i o n . C l i e n t . E x c e l / 1 . 0 " > < T o u r s > < T o u r   N a m e = " T o u r   1 "   I d = " { 2 8 F 3 F F 6 2 - 3 4 6 9 - 4 0 6 7 - 9 8 A 1 - 6 5 9 A A E D 9 B 7 F 6 } "   T o u r I d = " 0 f 1 b 0 1 2 5 - 2 7 b c - 4 1 7 d - 9 6 8 5 - e 2 e b 0 d b a d a e a "   X m l V e r = " 6 "   M i n X m l V e r = " 3 " > < D e s c r i p t i o n > S o m e   d e s c r i p t i o n   f o r   t h e   t o u r   g o e s   h e r e < / D e s c r i p t i o n > < I m a g e > i V B O R w 0 K G g o A A A A N S U h E U g A A A N Q A A A B 1 C A Y A A A A 2 n s 9 T A A A A A X N S R 0 I A r s 4 c 6 Q A A A A R n Q U 1 B A A C x j w v 8 Y Q U A A A A J c E h Z c w A A A y U A A A M l A W Z Z 9 g I A A F M d S U R B V H h e 7 b 0 J l G T n V e f 5 j + X F v m X k v l Z W 1 r 5 I p d I u S 7 J s y 5 Z s 2 m 6 D j Q 1 t m 6 0 9 N E z D w I G B 7 o G B G d N N n x 4 G p p u l 6 c P A A Q 5 9 a D c Y 2 x g j Y 0 u y Z W v f q k p b S S W p q n L f I z P 2 P e J F z L 3 f e y / j R c R 7 s W V W V s G Z n / y c 8 S K j I i P e + + 5 3 l + / e + 1 m + / E K y i h u E A V 8 F t 0 2 V 1 T O g S v / 1 S r F Y x P k r e a R K L p y + E s H Y J 8 f V 3 7 R n O X k B p V I Z f e 5 x V C 1 l x A s L 6 m / o f U t V L K 8 V M D P l U p 8 x Z 8 x + q / p o l / B l s C g P j b C 7 P b D Z r O r Z 7 k i 8 H E f w j p B 6 B h R K F j x 5 W c L J E R k T Y V l 9 t k P o c 1 f p s K g f z a J + C b l a x k L 0 v H j c L S H 3 C M K e A + q Z Q j q b w e W 5 d Z w + O g V J k t R n z a n I M k q 5 X M v x V d 2 2 w d I v w + X z i / N 4 b g X R 7 L J 4 3 I q 9 u Q t 7 x F a a P k 7 v M l S H w + H A n c e 8 u O e Q j K 1 C d w M h n z u J i c A Z v D Q / g y s b k 4 i n x 5 E v B s X v f u e 7 q / g t 1 1 + J x 6 1 p I Q F d U M 3 T + 5 i 8 l U 1 y w O n z 7 Z k w M b 7 T P v W R g l O q Y j x U w X K 8 h 7 / B H 9 3 g n / U i T B O h m z D T f 1 e T M D E 2 K 4 m q q 5 8 m u 6 L 6 T G u s N p u 4 b i w s k t N 8 Y p T c y u 8 K 5 Q w J 1 J p 4 3 I 4 b S k M x D x 0 t w m J X H u 9 G Q 2 k U C k U 8 + e 1 3 8 L 4 H j 8 H h c q j P m l M o W 5 A v A U F 3 F S u p 8 y j K G c y t 3 4 + D I 0 + r r z D n Y O i 9 6 i O F Q j q t P u q N a o 5 G J A 1 o 7 X o w F q u V b r Q b F s v e C K y e U r w E K d Q 8 w z / 7 L n D 7 V E E 9 a 0 9 p s Q x p S v e h V f h + l i s F E s 4 3 1 G d a 4 7 S 7 M R o 4 J R 5 L d j t K 5 Z r 1 w t p O k m x C Y v l a 5 E j j M F 6 P V / z U M 7 t l x c x A R T 2 r U S V r w y L V r m O p W I B M l g 1 T 3 b L D P e 0 W j + e 2 X + p 4 L N 5 4 A n W c B E q d 1 f Z C o P g t n n i z h D v C e f j H F P X d y G b K i i G / c s G f f N e B B 0 i o G U 2 g O s V I o G Q U Y b V I s F T r B c B C s 6 T 4 S U a C V b L D Z r e h S I P C 7 m S h t 6 C U p g F i r f / + P K t e K x L n 4 p D T M s L v 6 1 e f A c q l E t 5 a q S B o i U A u l 1 C m A e 1 0 O s X h 8 X h Q q V T o q J J 5 X B I m d o l e U y r S 6 w o l D A w P 0 I C 3 w 2 6 X x L / j 1 2 5 G I o g k 5 8 V j / o 4 + E l 4 7 C Y X k t K E q V 5 D L l l H M 0 x W j w + c J o j 8 w B p f L C a / X S 6 Z j F e l U G t l c l t 6 P X k N / I x D w w e N 1 o 2 q l G d B W g i y P Y j h E 2 k f V O l c j V v i c w C D d 2 1 z R A q + z / n o W N 8 t w D B k I P r 2 s m M z C G f Q g W d g k y 2 l O / U 1 7 b i i B e u g k C Z P 6 m G G B W o x d o J n K j 2 H / E f X Z 7 s n n 8 7 j 4 j V W c / v A o X H Q D N P i L F 8 l H Y L M m l r V i N q I M 8 o P h M g L e P N Y z r 6 M k K z N f J 0 w H 7 6 P Z U p k N e I A U 6 e a v l i + I 8 7 D 9 E I K + z v 2 4 a o F m T + f e a y E e L P z N d z Q c n W e W U / w B h e l k J 0 H n l 7 A Q P H + 5 h G N j E v p 9 p A 0 c 7 X 0 T D b P P P r f 9 s v q o M w 7 0 n a X P J N H n I c 1 G Q i u R i a t R q V Z Q J c E s k z / E z M W f R S I z g j N j M 0 J L Z U m A P I 7 a 0 C a 5 R 5 L M Z / 4 Z 9 t S e L 8 d k 2 E k I 9 Q O v u F J G 0 r W C g j 0 l z L 1 u u G E E y k t f / t 6 Z I s p b F U h D y s D e E w 2 l 8 s S F L R x d y m H i 4 5 P q M 6 2 Z i z + l P u q O P s c B h M j O L 5 O p K Z N N v y G / g V H H L c J M u 9 7 E E n k 8 c 5 W u L U n V 4 Z E X 4 X f c S R q D / K P l L f i 8 I V R J o 6 T J 3 6 w U M / D 4 + 3 D / E R l u T / e f u 5 K v w u o y E q i X 1 E e d M U U C Z b e 2 N 9 M z p S g y x S i Z f X l Y C k O Y G B 3 A W t I u f L + O o a F W 2 i B N S s q u P J z E R u q y + o v u u L E 0 1 N E C + Q s 0 i 2 Q r s H q s k D P 0 0 0 3 m z 4 Y M a V Q R s l 6 Z p 0 E z H P b C s g W 4 p t o P k l 4 F a i p w N 8 2 q y i B g k 6 8 X M 6 2 0 S t 9 3 r P Z 9 e S a W S 2 X V H O y N x y / m k Y q s 4 c C B N A 4 N D i F f D C H g q p C m o v c v V k l z u 8 S 1 Z 0 3 A Z p y D / t Z e + 2 m d C l T Q P Y x + z 7 R 6 1 s x 6 8 m 1 k S w l h D X i d f e q z I J N P x h J N m q c O H o H H R f e Y / E 2 j b 5 A m d z C a s W I q X B O 4 c l z V V M R 8 9 B x p s i 4 j m i p 7 F x 7 a A y w 2 5 e u z M I m f X j q n h y x M l S y p / U g X M 0 4 D L E x r C R s 5 o f S G 1 2 g K 6 X N N C 2 E q k 7 n 3 9 O v L v Q n T e r 0 w M R y I s J H 2 + L m v f w + L a 0 n 1 W W P Y 1 + C B V c g X 8 M g r M h 5 9 v Y y v v 5 x D J p n C P a f 6 c O v B m x D y D 8 N t K 6 J A f k g 2 S 6 / 7 8 7 f J j 1 O c e 8 n h w G r m t T o T q C t M r m 2 l W g s o G K L 7 d 5 o w Z Y s x 8 X M p / h q Z 5 C s 7 j 1 m Y m C q Z f c V y V v x k b G S u j o 0 5 c X E l j r f W S N U o 9 m 0 T 7 F e x M G U K 6 p e k l 7 E w 8 X v z 0 a s w M T e U Q L X C 6 i H 7 f t C K 8 n b n Q q W / n q n i B t 5 c s 8 I 5 6 k R u O a 8 + u 7 f 4 7 C P i 5 5 8 + / i Y e P f C T k N l g 7 w K O O k k j x p q Y h W p r 8 n m c u 7 K h P l M P O / q 5 b A 4 X r h b w r R e z O P / N T Z x 6 c w k n r 6 7 i z l w c D w w 7 I J F P F P m 7 d a T f T E E m x 5 + F 7 8 m X l r H 5 0 7 9 I z j 4 N Q J W D / X e S P P U g U f R 1 Z Z r 4 j F i I K r 6 k K f T n O C z O h 8 Z 6 6 l 3 M b r 9 I f m y e / F x l c u L H e o p l m i w K i u A x D v L 1 R v p i s M m b u L i Y I T M w q / 6 m G Q 5 S y G k a T + p X 5 f d u f P 9 u u a F M v o d P F O t m R j M f S p i A w 6 1 N Q J m 0 x B f y D + P X n d + C w 2 5 D n u z r p y + n 8 e D J M G J P R N H / 0 I D 6 S m P M T L 5 h 7 0 l s Z N 5 S z + o Z 8 p w i X 7 A W J e u W 0 n Y Z U n 9 z 1 K k V / L 3 Y R H t 3 r Q z r k 0 u Y f N 8 o 3 G N u M V t r g Y T o t j K j M + F + Z T 2 N y S 3 m k D g f h y P s R O j u E K z O 3 u d X n u j s / e b / f m 6 L z L 0 W M m q x y D g Y f o 9 6 p s D C t I O l g p n w P V i I n a e J y l j b S T Y 3 C Z 6 H f k + a i 3 x Y J k + m n c t 9 U C Q N N I b U 3 1 i 1 4 f R Q G V v 5 O a Q K E f X Z 3 X H D a C g H y U e F b P l O E M K k v r Q U M V b P v N h 5 7 9 U / g U T C x M Q L S 6 Q B k s r i n 2 7 t o R 0 c C r d Z J D i s H n E e z c 2 J 5 6 Z D 9 4 t z J u A c F 8 + x M H E I u U L C 3 A v 6 0 D p r m 0 w 6 i 2 w m t z M 4 9 O t a / D d Y m B 5 7 J Y X l L 6 1 h i s y 3 U z 9 2 D H 2 H + m g A u T q K y r n J l x z 5 g V G E H w g L c 5 s F L P L N C L Y e j Y g 1 q U 4 p k T D L z q z 4 f G V 1 H U c j V 4 w r v l P D J R / w T g t t x D + Z 8 e A t 4 q c p V a s Q M D N h Y j g i m y s m y O y 2 w k 3 X g E P u L i 8 J V 3 U R F y 7 N I 5 O t j 9 i V y q S H y W 8 M e z o L V H X C D a W h z o y V a Z a X Y X U o V 7 / T K B / 7 V 2 w S t u K 5 q 0 m 6 4 V H c f W Q Y 1 p Q V j g F y u l W f z Y j N z N v 0 / 1 U M e U / Q j c q K 2 Y 9 H R T K / B q 9 9 m A S n i B R Z B 4 n S e X E j h 3 3 H U c g F c H U + D c k d w M 2 H b L C S 0 8 z h X f Z N n H R z 2 z n 5 p U g Z F b 8 s f L D X a W A f P x t A 9 k o G 0 W M D O E r W Z I U X N m m w c P h 3 b r m E z G Y c t w x 5 0 H 9 z a 6 1 o p q F a Q p c + 9 n R U m I X h B 0 z e n 1 5 T 2 p J R c T c v L e Q q C a T k C M q V e g H T 0 J t 2 Z t R p K A N 8 z r D 4 W a T r z 6 Y f w 9 f Y q z 6 v h y O A A 5 6 D N N k 4 S K O T J U D 3 8 / K 8 B U e m q 8 J n 4 k D E X n B D C d R U W M Z R T w m 2 g K I 4 u w m b l z d l 2 N V w u x G b 8 Q T O v b 4 O e 9 9 R v L + f n P b t L D x H f T t m T i y q D L q + c K s B p z j 8 / 0 D O / s Q 7 i w j w A m X F i n Q 1 j w A 5 w w M 3 j c L R 5 0 Q 5 X 8 b G o 2 v Y l B M Y q Y a x Z Y 3 h w I c O w + e x 1 4 W h + b 1 Y x q w W G / k w p B 1 e i 2 P + y i y O z x x C 6 L Y + I Y S c d x Z 5 M Y L X r l 7 C e G k I g b A f v p N + u C Z c Y j G Y U 6 z a 0 Z N A 6 R C L v j R M f D d 5 4 R h U / l 4 p Q p r Y b Z 4 9 s V o w N o s Z m 9 W O A 3 2 3 q W f m J P I r 2 M 4 s i + t j F C j Q h D K R X 0 d C T Q 1 y S l 6 6 p s 2 G F w t U M h M l z S X B S t Y L / 9 u V d 2 W M H 7 U J o V + M v a K + c n f c c A J 1 Y q R 2 4 b p d h 5 J T V d j 8 x l q g X J T x 2 j u z i F s O 4 g 5 v C Y G D b i z / t 0 V M / O i U + o r W r M Q v 4 g u P z u G E N I y P J g J 4 / f B V 3 H a T X 8 z g T M g 1 h T D Z 6 j v Q 0 w 8 / / c d 4 M H 4 b f u H D N 6 G Y K + P 8 Y + / i r o 8 d F z 7 P l c s y Y h u r G M p 4 s H h o B J P n Z j F x 9 y i c h x x w O J 3 q m 9 T g v y O + W R s t Z 8 R u B U p P / D k S r l w J h U g e / R + t h a w b a S V Q g 7 6 D 8 D u H 1 L P W s C C x Q G m P 9 Z r E S M t t Z q 6 o j + r h y S u V q Z I m 2 y C h U q y F Y f 9 Z e C Q H 5 O r e C V S z K F 9 H g s n O 7 X Y 9 n / u H L + P f f u M p R Z h o I J f j z T 6 M n Z y 0 3 7 t 6 E f / l z c e w v h h H d C 4 F / / 0 B 8 k 8 K q L a K x t G v 2 F e J b Y 0 i l U 5 g s 7 Q K + f v W s H b L b y J X U M w 5 P u q E i a G P c n P q B G 4 e 6 R e h a G / Q g 0 H Z R T O l j L k v L u P w E R v u e u 8 U D n 5 k A H e 6 U z j 0 2 Q P w k + a x y 8 Y a J 5 J 5 B x X 0 F s 5 l r a s d u 8 V 3 1 I / + B w e F M G 3 9 b S 2 6 p i c u K y F u M z o V J k Y T J o Y f a 9 p n O m y s 4 Y a 8 h + n S N 0 8 6 H K R x O W S s b 4 6 I S g L G Y a 9 0 7 L d 3 i u 3 T / 9 O v f E F 9 f N 0 5 M i r D Y b D C 3 o 7 F q 0 W 8 d 3 I c 0 8 M B M Z B 5 l Z 5 N w C o 5 + Z o / V p a L S K w F c a m 6 D M v 9 P 4 + n r N / E 7 z z V D 9 9 V G i R W G 5 x e C 1 K p L P J 0 g d 0 u S e S m Z b I F n L 9 Y R P H J F U z f G s b Z g w n c d d w L u 9 2 K i e y D 8 L i U m / v m O z b 8 O + s v 4 R P + T y G W X y A B l c l G 9 + C h o w d w e L x W C m E Z c 8 C e q 2 L g r r A w / e x 2 z n W z w 9 X v J v N N i e 5 x s i Z n i z T 6 h F 7 H A N L F D Z G G 1 S 2 s 1 L R j t 7 A T z 7 4 n J 5 E 6 x h 2 I P 5 p E c a W E / H w J 2 b d y c B 9 1 I V o y L n O w 0 n W W r K S B 6 d r Y b c 1 a u B O 4 p K b P M 7 E j W E Z k S 8 2 C z m J T J k H K l W X 4 v W X 6 L B a 6 T 6 O Q Z C u N k Y o w G / e C G 0 q g V t N 2 h M m U c A 2 a + 0 J G 3 H 1 4 R B E m H V Y v X y g L i o t l k V d m c 9 i R T C x h 4 9 R v 4 f Z N C 7 5 0 9 b O 4 7 d 4 / w / K h b + D P X 7 H h D u k m / O q j L 5 F v 4 M B m w o W l N + Z h f y m L Y + 8 L o O 9 U C O v l l 4 U g a U i 6 S O H 0 y B D m n 7 g F D 5 y a R C w 3 R 0 5 y l h z m I Z H h o A 9 E f M n 6 Q S y 8 8 S D O H B 5 W n z H G L M D C J j C / n 3 7 W 3 m + 0 Q A 4 L F P u f / p t D p F m D 8 B 3 z i d 9 5 x v 0 0 m T h 3 F m X 1 T I f v Q N A 1 2 r M w d c J 8 4 h k S 2 u Y F d b Y y 3 p 3 N Y G g g L d a q m I n Q A d h p b L A p u V c C d U P 5 U J y N P 1 Y p 4 f g J 5 S N 1 6 0 N p / N C j / w M 3 p Q / j 1 z 5 5 B 2 k p 4 A e e + 0 / 4 4 / 6 f g n t S w s b b H 0 P 5 j / p R / K 0 l n F 6 z 4 e H 8 w 3 B m 7 R g 6 e B H R x V v x u e J D + G d 3 K q F c L Y C w l H y Z H F f j J F n J 6 i G t o d x A u 8 W F V H G N b H L F d P U 7 x j D g O S w e M 1 e X 4 z g 0 U d N Y r T B L M F 1 N v o q x Q J s Q 8 z W k Q h q W 0 8 G 0 E L 6 N B q f d o Q o I X e t S t I S o Y 4 4 E K q 4 8 p + M g C Z S Z Z t n M c l S V q E i i i N B h a y 7 D 6 I T Z + J P w S f V J y O x / Z r O k Q Y s R E U 7 X Y B + M f S e z S G Q v m O v N 6 8 A H j p F Z 5 r K j u N E m T a U N 3 + c 5 g 3 u n N S 1 Q R a X i I v P E h k g s C / l Q D o / 8 b 1 X 8 2 u s / A I k u 9 K / d 9 P d w x o b g u / Q T G D v + X X z y g e N C k D R h 4 p Q Z M 2 F i S p U s m W K b 4 s j L 5 L C r w s S k S 2 v i 3 2 t 0 K k z l i C y E K Z c v Y 3 E j J Z 7 j c P 1 c j P x E M p m W 4 6 + L 5 6 4 H m j x w W h U f O 8 L E k P z n 1 w o o l o y z E 1 a S 5 n V Q b M 6 K o x C h 7 3 d R J L t 2 A 6 c f L S W 1 X M H 6 i Z i D Q O t R r i F T n 1 D Z e q s 3 n 9 0 I u W J H J H n 6 x k s 9 u u t g C Z b e U 6 k E P 3 b / S V x a i u L j C 5 8 n 3 6 m K + + 7 4 K z z 7 + g p + S f 4 5 / B x p o W 9 t 3 w X X 4 d f w f 3 7 r 3 + N c x Y E / f f C H 8 b s P P o B 7 n v k P w q T S i O c W s J B 4 T j 1 r j 9 1 a C 4 k z P D N 2 U / 7 B c P q R X T V 5 f / Z b T + K X S z 8 j H h f k F C R L i I 4 A m S o 3 i + f 2 A 8 4 c 1 6 d 7 t S o p 4 e / r P + 2 D 7 Y n m d a C O s S m h e M 7 2 X o i 1 S V f S k a I J r a R O f A W a 2 P S w P 1 x B h i a j m q n M k c b w U f O s F F l 2 I J E b R S K r T M y Z Q g j x 7 K h 4 3 E g k O U P v X c Z g 4 O K N m c s n j X W X f m P E 5 7 / v J t z 9 x k + T v W 7 F w t d + A / e c H o P l h U / g + 4 9 d w J 8 f + D z c T 3 8 a H x w Y g f d b v 4 8 A z f r y Z g W f e / g k 5 B i v L Z G W q B R I u 1 T g s H o N o 0 Z G 8 A z b T G f / V o N N K o 0 / / f 4 H 8 V f j f 6 F o P T K F x o O n y S E f U 3 + 7 T 9 D H b 5 V S p F H M Z r E a f 1 M 8 H v z Y E K l u g + 9 t Y M G v p V 8 X Z l o 9 9 E J r i b 5 3 F k s J F i q D f 9 h A v D C v P g L d s 5 o / L c t l p J I l h H z b d d k j H G m M z s l I Z p U 6 u 4 3 E C R K a M K L p K Q x 6 7 4 C V / n 7 Q v Y b T 4 6 M i m 8 P r j C P k U d a 6 t l J T p E m V S U O m + z I Y m B W P m R s r l + 9 k z Z Y t L p U h T e 6 t 8 1 3 O y v j i o 5 f w o 9 9 / G p / 8 2 t d g P / E l / P X x L 6 q / r U e f L 1 g m I S t W 0 t i w v S r O u 0 E i r T U R u E M 9 6 4 3 F x A u Y D N z d Z L L s B x U u o f G 2 F y j 2 q f R r T 9 K L / S j d s S 2 c C r c U w E j g u O H E V C i n s J J u r 4 k O i u J N 8 / E g k x / E 7 8 M T o d 6 H 4 g X d S J S E I W Q T C 7 o a B 0 N 3 w e z t O K 8 v k l a E h P 2 s Z H 4 D W 5 m a w D K V i h W b q U P k P 6 f R 5 6 3 1 m 7 h h B M r v q m K q / z y C r m E x e 8 x H L p B 9 L s H j C K L P 3 d n i a z s i j 2 1 i 8 K E h s f K f n M 1 i / A d H R f i 0 F e n i O h K F F f Q 5 D 8 J Z D J G i K G M 5 9 4 L 6 2 / Z w o G I 8 c F v n k T m 2 r h r G L / s H r c L E 1 x L W 2 L a + + r / N U b F o Z g F h 7 w F s 0 0 B L F 0 h w D L B m H X C e H 6 Q Z y Y p q U c b o p y b q e j h o c C J y J w G o A 4 H 3 k G n V n K O Y L K 4 i W V g V 7 Q o s s M E r K V n / x V I J l 5 d C G A j N w u u p W T 0 s 2 F P S b b A F b P 9 0 g x K p v E X k Y 2 1 n l p C P 5 1 A h m 5 T P + 9 y T y B m s K 3 T L 1 a U Y / t 3 x z y O W z G N z a g A T n 2 o v T E y + m B I 3 i m 3 6 x c I 5 L K d f h S s 2 D C n n g y P d P s h Q r u b J w d 5 U z 2 p k C 3 H M G 5 S E s 2 Z u p C x 3 3 i B l r + H i Q z 2 r i b d E 1 6 J U Y U v 8 N B M m x h / u w 8 j 3 j 2 O E J q 7 R z 0 z Q r F 4 h K 6 H 5 + x 3 U J R q 3 Y i H 5 H G L 5 R f W s B q c o a b 0 / q m J G U p D L M l z W K 3 C 7 6 i c z s f z g u D Z D / 4 Y R K C b g G h K z 3 3 p B D a H S T M J 2 + X r y c k / J i + + u 2 0 k Y F a F J V v p x z 5 O / i V D A h b C n f n 2 o F a k y q X O R v V B 7 f S 4 Y Q c m d R t F H z m + V 5 r t q 6 8 u Y K D Q v d G 6 k 3 z W c l R 0 H 6 v 1 H 1 k 5 2 e / s e g N c K O 5 m 9 m l / H W e O F s h I u b 8 R h c 4 g 6 K j 5 G / M f I 3 7 t J a D A 9 N q c N m 1 8 3 W u + x Y M D d W c + Q W H 5 O R F R X U q 8 I 4 W K T k S O t N e q v K b d a M 7 r V 8 + n u + l t 0 y g 0 l U M m 8 M p O 7 k 1 q U q I q C r F w s 4 2 L m 1 h w d K Z P 9 r l z g 0 9 4 C P v M j Z 8 S 7 9 P t q s 5 g Z q c I G 8 m U 1 B 8 7 G J k H t R l m q J G C y i w Y 7 X T 4 L z X a y u T n H 5 s W Y t 3 0 i q B 4 O m 2 t w 2 L 3 7 b 9 4 7 c q U k J j U 9 V j L T K p X W o d e i X B T C z 7 j J T H f Y 6 y O e G n 3 3 G E c A A 8 6 x l j 6 S n s 3 s J R o X S S F c j f 6 X 2 6 6 k N X H E c T v p I V M v b z x 5 0 n 2 T 8 + 3 H Q b f c M A L F 3 9 k j + T H l v A 2 Z c H O 0 j L + 6 0 e q 7 E e m C B f F s / V e L f L f Z 7 G r F V u 4 d r K V f U 8 8 I D u f a l H W L q o X M F h v f K E X I p K x 5 j p z L H q x z h j V 4 M d g s / G 1 R 0 6 U Y X n f a y v T W M K Q b F s g C Y A 3 E P g W b c v y Y u x S x s 1 9 O V k T a U L t o J 1 s R r H X 5 3 8 9 H X 9 Q d L 9 E E p V z / / L a 5 + T r m 2 9 2 C t c c + I m r X G K 5 L 2 4 h 5 6 P q Z D / H 4 / N 4 U F e q 5 Y Q S K J h S M B E 5 i M V 8 / 4 9 h t E l 0 U c j S d Q X g c 5 t n N e n z O K t 5 e r 8 1 2 y Q t J h P 9 Z 5 w m Z 5 t A s z Y J E / p 2 C I l A F v 5 E f Y R F Z F D 6 H 4 i D r 0 W Z y y W Z s y t m C 9 b d l w H s U 6 6 m L 6 t n e w i X f 6 X x U L B E 0 Y q V Z j u 8 L Z O V 7 T v f f Q W Z c 6 w A R + 4 W s 4 T i P s n Y A 2 + k F 8 i V j 6 L u 1 D 2 t f X V V f X Y / T 1 n 0 P D s Z S t Q l h 0 g d + e D H X a U / B L p k v w S Q G 6 y N 3 e 8 E N I 1 A c H x C W h j r r a w x J R z A s H U f Q 0 t 3 6 C 3 d + Z S p F G X + z O I 9 / U / i E O O + E u f j T 6 q P O G H Q c R 0 C e h L V a u 3 l O e w A T g d t J o J o F m X s N j g V P q m e d 4 Z E 6 y 7 L o l l h u G R G T k g c W M j v 5 R j p r F 0 H X i N p z o r u h w 5 p r I / W u e C y F m y N 1 T C S r / L 4 b O E T u p U l L L 0 x s 7 v E x F F 4 j z d r 6 c 1 b K 9 e N t t 9 w w A h W k W X 8 h U d / z m k 0 M p 5 d T X L x w e J Q S 9 E 4 J u J Q L F X s 2 h p / 4 + E 1 4 8 O J / E u e d M O q 7 S X 3 U G V L V T V p x E C P S z R j J 3 I 5 x 5 + 1 k v p h n M x w I 3 6 4 + M k f v x r B G y 5 a b c + N 2 g 2 L S v Y R M o X 2 K j 1 K 4 S T 4 H m X / s 0 6 U L W 3 T W u / 8 R u K U + k V m D z T W 3 v T M r p B X 5 f A E L C 9 s k T O o T J v B S h N X e 2 o z t F q v Q x z f A E Q p d g H e D z C M 6 1 Q 4 u I U d R E a x u / r u w K G G i r 4 L 4 c z E M v H + Q b p Q V Z 2 a G 8 P u Z B z G 7 H N e 9 0 v i / 7 m 5 q / Q 2 x e i u i a 2 w h n V F 6 L B Q K O + 9 r / p / y L v q j m q 3 U n Y / 6 T t e d 7 + Z I c / B H d 5 0 b D / 5 E / d 4 D J P h n d / 7 N 3 N b L W I y + i s X t V 8 G t u 4 z + X b t j 0 D d N P 6 q Q Q g 5 k F z P i s f 6 / P v e B l n m T R m T L G 8 j L 5 F u r H 7 R U y c B j m 0 D / M P m v r t Z Z 7 Z O h M 2 L 4 7 S U 3 j I Z y S h V 4 p z w Y C 5 0 k Y b g J U / b b x U y u d 9 A 1 y l u t I 0 4 u N b L n 6 K 8 V 6 x 0 c D + E H s 3 + H Q x P N w v I L j z y J D 7 / 1 b 9 U z m u H K r X v f 6 W n 6 d G z 1 y b V n Z X K O 8 + m U O A r Z j O g R 3 g 7 u z a f P T u C Z V M t T 2 y 0 l u Y B I u r X v w P 0 W e I F d c / D 1 s G Z K 5 H o r d e C S F o 3 E 8 0 Y a 1 4 J x f 3 v t r U d J X u Y E Z a W o M W g 9 g t n 1 N 0 R 7 g H a w m T h C / q k e f i 5 A 3 7 1 X b h i B G i u e Q b S 4 h O q G T S l A U 7 t 4 G m E f s K G 4 R h c y 2 r x I y L A / J m d l u A / W m 4 n j g 8 b F e f / z T T f h U 4 s / o p 6 x 6 W H u y D b C K / O N V J Q E 8 S a 4 P q q U z 6 v C 1 Z y R L S e U R F T u z d e Y G G F U N N e K 2 a 2 X x B H P r i G V 3 8 K 8 2 h d v K a a L X J r g d y p N W V h r J F M R F K N 7 l 0 m g M f L p M c P O S j x 5 G A l y O 5 z 2 k A j t Z w p V + P w V O D r Y J 4 r / F g e O 9 B w I 3 y Y m j V 6 5 Y Q S K B x F 3 r 1 l z v o G 2 T R E J x 6 g d 9 r C d h E o W 4 V 0 9 3 J f i M 1 9 9 D J u p z m b 1 o w f C + P y H T 6 t n P E N 3 7 q + 5 r M 0 a z x p q b 0 c 4 X P U R P j l R g S 1 o M U 1 E 9 U i d m 6 E s S B r R 7 J L I S + N O P / r n Q 9 4 x e J x B z A z c 2 X Q E 3 W p W N d l D W 4 U 5 R F K 1 5 M + e a V T l d J 5 9 J y 1 M w U Y m g 3 e r j z p H s n p F H t 8 7 G / a O z L g R m e 4 3 v 4 4 + x 2 R I C 9 d b 8 O 1 L T p q A u g m n 8 5 v U / u A N I 1 B 6 O m k Q r 2 E P 2 z A d u h 3 F d d J Y K R n r q 8 D L 3 9 2 G / c T r W I 9 l c G V p 9 2 l L C o 0 j Q k G C s Z 1 e T R u / X o M 7 w W p w y V R j q L y R f K l z M / R g / + 3 w u f v h V w + X 1 F y s x 6 X k n N H Q D k 9 8 E A V v 5 3 + 7 G 4 J 3 9 W H j b 5 s 3 M m M f 7 k D w P R j 2 n h b r c E Y M e 0 + R J e P D o O c 4 B t 3 H x X O c a X N 2 o k S a R 5 y 2 R K J x w 7 e U j R F e Y w t 5 x k g z 3 0 U u h 4 y R 4 H G x V N M S r j G y 5 e n g 9 U k + 6 D E 9 d 0 M I l F u 3 7 Q g z H O h u 6 x o u v X a M k M b y 2 / D O d g R X 7 / s o / u L M L + O k L 4 g v h z 6 N P / i a 0 t G G + 9 2 J F f Q M b / H Z w T R W J i 2 i H b K x C e G 1 m q x v t b k f X F a g o U V 8 f / y b f 4 u f + d J 3 l J M G H O T X 6 I s X W 8 G m z J D 3 E A b V Y 8 h g K 6 B 0 3 j w H T 4 M z D P y e Q f F z 1 9 D l j m Z r W 6 t q + I 4 Z m + F W G u k e K Q y / Y x j j v u a t V f l 3 4 / 5 b x b I E + 2 Z h 1 y S 8 t g H M r y X b h s q Z p c R r N B Y U 0 4 7 9 p j 7 3 h O g u e 3 K 0 D L c 9 Q L L W 5 g Y a D R 8 r C f O X n y f D / T p z z F X C 9 C H l 8 e z W i z R b N O + j 2 o 5 y u Y I 3 F k s 4 O + P E R j Q D 9 3 I Z g Z u D S K Y L 8 F Y c s A U s + B d v / u 8 o L N 2 K r 3 7 4 k + L v z A w 0 t 6 H i 5 0 2 x N / e 9 b r m P L t 8 v k 3 t r c z g g q d W u v N G Z z W f F M 2 + t o N / r w o k D x o 0 l O Y f N a F 2 r E 7 j / t 3 6 L F h 5 0 0 5 2 E 7 4 s 0 A Z U W k c w Z 9 1 T v B o f D j f F A / Z I E l 8 y b r U v p 0 S q f 2 U 9 a S r 1 I J p 4 L E 4 E 7 x X M a 0 X g e V 9 f O I 0 w + d j u h c s c G k e u L i K 6 x n M H u c 9 a 3 5 u Y l h d a w h m q e 4 G 4 I D T V 1 o C b T P M i 7 F S b m J / / m H / B 7 3 h / G W s I i d t r I z i r Z x w G f U w g T B z H + 8 s R v 4 j c O K 7 s M 7 v g J 7 d D K h 9 V K 0 q 5 o M V V p w s S w M D H 3 n R w 3 F S a G h Y k 3 P e g F 3 v a F N Y 3 D 5 h I m V S f C x K U b H G U d a E h y 7 Z V i K b d T Z 6 T R a T 9 1 1 l h 8 c I M X b n v d K E y 8 2 8 j z l 1 P w B T h N q v E 9 L X D a P S L T h r W R q x o Q w s S w j 9 l L X / N q Q w K C x g 0 h U L 0 u r v 3 L x x 7 B 9 y 4 o 6 f x / / i 8 + i j / p / w p W 4 j a a T X M Y f L B + J u c g R r E k 4 9 L o P 8 f m d g Z h x 2 T d 4 q m G z 9 U n D o j 0 I r p o P A u x Z j K 4 g M o K U g v Y a m g M R N K g 5 s V q D X X i 7 R h u C 2 1 G u 0 j g w f 4 7 M N F 3 M w 4 O d F b w q K + D 4 m D F N P l m u 4 U X h V c T u j S q F p N O p 4 g m l v k K h v o 2 T N a e q i i U s 6 L s n a N 4 r m z 9 p J U v N Y d l O R u k F b X 0 s 3 p u C I H q 9 a K u S J v I k Z B o V K p W 3 H 6 g j E v n Z / G p 7 Z 8 R / p I e t 9 O O B 8 t P Y K j f K w r d O D T N m d 1 c n a s d f Z k Z 8 j + O K g J l b 6 2 V r O g g v K t G 4 K s p 0 g 4 e N 1 w k T J p P w n u 8 0 o c W j z u F W 5 R p c M 6 c d r 6 a e n 1 P 0 5 O 4 6 x K T L U V 3 C v D E Q r u G y Y D q B K 0 P O W P z 2 l D a 6 j 0 s z 5 s q n L + 0 g a X o G / C 5 W 0 8 o W + r 6 W 1 Z q 1 k g r e i E n O O 2 q y Z e 3 a p / T Y C Z W u S E E q q o m X 3 b L o + / / l / j I X b W O r d G s V c j m A d s Q / L M P 7 w x c P f 1 B X V k B / Z o b o n C p e + 2 w Q / i q s g R 5 9 Q w q k V o b s E Y c l s 6 T O S 1 + + m S F m q O 7 E n k V y 4 5 n D R e u W z H i O y X C w 6 V K X p g v v A i 7 n Z 3 D m J 9 T n b p 7 r 0 b 0 w q p v z L K V m R M h 9 9 k t X a U y T 1 a c d d 8 D v L 6 1 n l Z r 3 u g j p 9 5 I o V L s f u 2 H h e m 5 d 7 f h 7 7 u K Y K D a J j P C g i G / c i 8 r l m b f h 7 M / n r v i o G u g X E O e P E S y r h b B E 1 E 8 + o z i s X l w 6 I Y Q K O 5 G u h e M B i v k Q 1 n h s t n w F x / o P B l W D y / q V W n 2 j a Y O I u 5 P k g T O 0 d i x w r s 9 B l + k P t O a y 9 u 7 Q W x v G l E G I Z t 6 / S 4 1 E t M l d q t T O O W M S B P y N L S B 7 g E W m O X Y R c x u v 4 D Z 6 L M 0 W F O Q V X s 0 W 9 B 6 o + u G S 5 W 0 s 5 Y M z I O s A 6 K Z C b I o O I J m o Y l B C X U z 4 f e T C U Z D Y O O r a y i n u h N S j z s p B K l u 8 j S c n 6 u i 2 p g p S 8 2 W B 8 8 P M u I 7 G 5 c z S r m 9 4 Z u Z c k M I F O + p q 1 E t V 5 G / U k L + a m c h 4 m g i h 8 / 8 x f 8 Q g s C M k F M a 2 z R X y e 2 I 5 m Y x n 3 g W 4 d C 7 6 P f P k Y P L O 2 R U k O l f R X q Q / D V d + L x x R T 8 q X 9 3 Z 9 b 2 R Q l V Z y 5 E G 7 W I / 1 8 / N / Q P e u N r 7 G t n 8 9 n k a n C Y p G T 1 w o P 9 W 4 V t N 9 d 2 K U f d N S A 7 N Y 2 H 7 A t Y T x p n o d c i d T S x h 7 z L c k v G a F m 9 J O v y J U V H V u / 4 3 q 2 2 t F j b n z 7 2 b F N 2 M 9 P C S A Q u n B g c i u H q Y 1 9 0 4 w 7 + Q M T Y v W R 4 n + i 5 i w F c b O 8 m c c Z l J K 2 4 I g e I r U I 5 W s B W p C m 3 l O i z B d U h C i Q S D M y G 4 6 5 A R v I 7 w R 4 9 + B 8 F T N O j p q / B W + p x 2 5 G m K B H S O 1 p v A D D 9 p K o 2 4 v C A E a K O s 2 N / 5 q j K T 8 3 P l h m h D v L o o G o k w n F Y V z A b g k L o 3 c z S m w r f A Z e + t u 2 o j H J J m 7 c S a g x f V b d t e e m / j j P D d U q X J i b e z Y V L 5 T d E v Y y W u p E N x z R S b w C O f o m t M l y b y D f O I J r d W L l d W Y G / I 2 e P v w A E F L T l g 2 H 9 E V A + H P O P i 3 O k 1 X i i u k h m 4 F r 8 P F x Z r v 4 8 W u s 8 Q u S E E i k 2 h m I N m p m J 9 D p 0 0 Z B O Z E P Y + q 9 g L V U 6 S O U Y X W t s t g 2 e j X / 3 0 R / G H t 3 2 O n F I r z U b d q W c j c i 3 K J B y p f q S G m h c n Z R T p q N e o V 1 I R X E 4 E c X 7 d j e d W v M j k A s i U t n b 6 M / z n 2 2 / C y E h n p p I R l R g P H S s q a v C g E / T B A A 1 u m T x P m o h L M z R 4 k / B k d k s 9 6 x w r a W + r X H 8 P r b Y q z f q q q U y T 3 X T o D g z 6 D y G e W x E h a 9 4 k u k h C x e s + X N a u w U G j w e 8 b R m 7 W O K p Z p n E w N J g R m y 3 o E Y G a U g 6 T f b c 0 J b l y A K q S q 4 i F W w 7 B 6 + F I O 1 d 6 a 3 1 7 U o X 1 H a u n G 2 6 I h d 2 H T 5 X o A u W x G r + 0 E 1 F i L P T t u A F K Y 4 8 D X q s q b Z a F + c T m 4 U b F h g P H l L m h s F h C 9 O U I w r c O Q h q h i 0 b f r t 3 u h g z L q C h y J I l d S D 4 v Z m 3 e T A 3 W 2 k V 1 Z P 0 o e j o 3 s 6 a D 9 y K a n 0 M 8 v w G 5 e B L H h s M o R k p Y l p R u t F Y y G a e D v K + s c g v 0 u X Z m D P l n I C 2 F 4 D x c P y C Y x r 2 H O b D A 4 4 b T m j h q N b 9 9 T o S / G 2 G B 0 h Z O 9 d j K E m R 7 g + l t q W L U f 4 x s g A J p l O W d X h O O n A 9 F d 1 o 8 9 i Q G k Q t s 7 a z V 8 N / k y m C 7 r k J 5 K z 0 r O i d p 8 D r Z k K 8 5 o 0 P O y L C 6 r D u b F D C V k o y 3 l r N k J r 5 S 1 6 t c z 7 D v K F x y s O W 9 z 9 D f 3 1 T X x a r W I q 6 s P U j a E 3 j w e I G s i T V s 5 7 p v P X D d N Z R N D W 0 v R l + r E y a G N V G j M D G c z S A N 0 U i h a + U 6 I m H 0 k B X b G e X C O a d o l n R a 4 D x I P 0 n z a W k 9 r e B P o M 1 M r P V Y E E S 6 U a W D s H g L u O k I 2 / o V m r W n u Z S E / 1 C 4 5 h B X O k w l 0 p N c i 8 J x 2 P h L s T C V N i s o b V X E N q m c a M v C J O Y G s k a 9 s W H S R M 2 C M 0 3 + k 5 Y Y q 6 d i M / B F q x b R O I d T g n i P p r G y k v m g C R O T D U a E M L k R w H B Q i a w 1 l v s P + G Y w S M d o 8 L g w 0 Y y E i e G w + v a j t X 4 g v L f w O + s l m i h e E z s 8 i o p i A x y S W 9 x / I + L k G 7 F G 1 I S J s d C 9 P j L 2 O F 0 f 5 T z g H E X I 1 f 2 C 9 n X X U B N k u x 4 / X u o o w 1 z D Y X d h I n R G P V N Y i V k x 3 q d c j Y 1 H 1 j D 8 0 f p M i H J M J t O x e S C e X 7 S r v l c F 9 8 x w + + U y F p O c f s Q 3 o / 7 S u J L 9 y A f a 5 8 A Z M R N 6 A I u b L 6 H s q D e 7 + P l i O S M i a m s J r X 2 a M R b S x F W r q h H o G p T U T k M 8 K N c S 7 w j H m i O A b s m H f u + 0 m B w a 4 V Q i l i l b i 5 m b Q / I M B 1 0 4 N K / B f 4 s / p + a f V G n + s 9 B D M 8 3 K C + R 9 e d K o A 8 p 7 7 G a g R R 7 Z w O B H y Q T M 5 r C 0 V c J g f w q S 3 S l S h n j S Y t 9 X i + I x / B l F F r n B 1 + S J e y l W 6 w J c J X P d Y u O x U 0 U 2 8 3 6 c G l e u M a d 6 R b R d Q T r k u m u o v M e m h i c 7 g 6 t I G 4 W J 4 X B 5 K 1 i Y G h d 6 G T v N p P c f L m G 0 / w k R 3 V O E i W l + b d 4 f F S Z o J w Q d E + o j h e X U O b r J x q 2 1 Y t m V t s L E 2 k U T J q Z Y z o s B z i j / t i q + H 5 t W y f y W 2 M H C C H b 6 9 c J U X J E h R + l 9 d F + X Q / J 8 y J H 6 0 c g C a q s 6 U I o o f 5 e F i T E y I x l O z B X C t B t J U v H f X E u i 9 b q d 6 P O O 7 + T f c c i c u 0 i 5 a C J h 7 A U v x h w 0 R k z m D B Y 2 D l Z w u z N u E W c R m l j 5 k B 7 v d 8 V P x s g M b s d 1 F y g 3 2 c i d X n G + i I 3 p / F o y a 5 + n / X u U u N 8 d j Q V 2 5 I v L Z R G i P z M p I 1 d W w t e 2 k l M 4 1 b Y y / S R t o G E t O + D d G q c b 5 R Z R K o Z f y w c L m J t 8 h k b y c m 1 f W 4 Z n U L M 9 j 3 h F n k s u p s L N E 4 V G p q + 7 H D 4 W L G U x t n Z w 3 R i 3 T t b g 7 H V p j L 5 L m I Y B D T 7 e m J o F j I / C L F 2 f U h V y m p 5 b l Y U / x t F W V l j S Y P 2 w 0 Q c 0 9 G R K q j a n 9 + 4 m e G K E a 8 q D x I t x G u Q c f l f u Q S O j g Z P w 0 M Q z O X q K T E U T a V L h c H q / m / c B M 3 4 v Z j v X w Z J B A 9 f d 5 J t G F u 6 x i + A t O 4 1 g s 4 F X s U N u n p H q B 2 6 u U E a s c B l O 6 0 n 0 + 2 p f w 8 j k a w d 3 I t V H m Z T p r f 7 S W C r k j + i C F H r c c T J H Q r V B 7 7 Q F M O 4 / q 5 6 1 o / 7 v N J p Q / s g k U o N L 6 t n u E U E C M u u W E r W / w x p p M m i s a d g n k w b M 5 9 7 G z 9 s I 9 5 L w 2 e n e 7 X I B f + 0 r K 0 j e 5 s L U k K d u N / 0 6 + F I 2 / B n O T l u K 2 k S D U 6 0 b F r N C V o M + O 0 S D k 2 8 Z 7 r n e L d d d o I 5 5 3 k H F b 5 7 t a 1 R i w V T I v P m j 3 P t R e P p 3 8 P M P K U m b W m C h n U D J N M 3 9 9 x c u 4 L N 3 n y W N V x s o z d u q 1 N M q y r c V L + F L T 6 b x r z / e R / f T 2 n G / b g X z W 7 C 4 + k a T 3 7 U b X G Q a c d 8 O Z j b W a s B Y M N O n f A f e X X + h / L R 4 b I g w g / n i 0 7 G T j q T e D F l J B + I i v k n 3 r a a B g k 6 I n U / A e 9 q F N + Y L O D U l w e W u F y p e W t E y 9 / U U y x b y k 4 G Q g R W z k O C I r h I c 8 t g H M O y r t X c z F C g h s P w d j O + Z + b S z T 0 j W 7 i N d D D d h / G n 3 d / E L D 9 8 u B O n F u c 7 9 M M 6 u + J u R / x f b s c 4 H q q 3 k q I t k N X L u S h Y X j 5 H f U l X s + U a e u r C E b 7 0 8 v 7 O G 1 g i b U 1 w u I Q 4 a w J U C z a z r Z G r t o T A x e V 1 v 8 o O h e 9 V H R n C + 3 U U R P s 6 m 2 2 R 0 s B n M Z S 5 1 u X 1 V u i + 6 e 0 K + q h A m T c H T Z e B 1 I b E f V 4 f 0 3 R Y k L b V G b 0 X m K P 3 7 Y q H e q r F 5 j I e z w 1 4 1 F C b m Q P A e 9 V E 9 Z h t U r M X O o F Q 2 0 Y 7 E d R e o o s c 4 F U W D f a R o x t j c Y a H S u P M g r 2 W p J 2 0 Y 7 P P g 7 2 f + W G S d d 4 q D 2 y 2 r 6 y p G f P j 2 I P 7 r c Z r R 6 T U D l R P q s z X + e O F 1 f D H y N P k i s v B N 9 J Q T F b F 4 z e U S 4 v C T j q O J 3 T L I / u W 1 I y + 3 X l P j T P N 4 b B X b 0 j v q M 9 1 R 4 T C g L Q + 7 X Y J N c 0 m 1 E U e 3 j h O T d 0 p E W M A 2 1 A B J C 4 Z / Y A S l V + d E Z 9 h n X l k Q U T / O m i h l a G L e 5 W g O u 5 W c S I 7 u r W e M t y 8 d D b 9 G 4 8 4 8 W H H d T b 6 j Q 8 / t O P p m S D Y H J v v a + y P P z 0 q 4 Z 6 b U k w / F t D T 5 o l N 0 x Z u 3 U j F j 2 v 1 e s R 6 m h 7 f X t L r q n 1 M w v g V z 2 + d 2 I n m t M I q y R T K z S O W M s x 2 0 1 7 c 2 + R R a + Y 2 d 4 J b 6 d h q H d j 3 Q e D 6 p x Y Z 2 Y C F K P B d H 8 D 0 h f O 8 d G V 5 b E c f t N g y d N O 8 x 3 w o 2 7 d h v 4 s 0 h u B d 9 L 7 6 T x n X X U J 1 c 5 n K l M 7 N Q s v U + N / D W l K 1 w G K T 8 t y I m X x V 5 i H q 6 7 Y 4 1 2 X d G Z I s 4 J J d Y L j g Q v g W j w V p j l Z m B O 8 R h x K B 3 R g i O 9 h q 9 0 H E 5 R q d w O t F u 6 L Y L r x 6 y n g 3 h g I S 9 b B M / P 3 y L F 3 c c d q M U y i G b N T f J O 6 F u c w j C Z e t e Q K + 7 Q J m V E m t w f 4 l 2 1 Z M a p 8 b K W E + S u a T b r a 4 T W D N p o X O m s n 4 C l s g M K t k + W P O K P 1 T s a + 7 O 0 4 p E c U X k I c o Z Z X b n s g 1 9 + k w 7 O O + O W 3 8 d D N + B i e D N Y q 2 O l w z c U q 3 1 l 7 C b N O f f l O b X c H 8 J x u d o D v c 3 U r E b R 1 / 3 A 7 E u b T I 8 + j 8 0 K D L S x R q U 0 4 H + v h D m F l N C e / U C a y W X 2 j H Y a n E o G q t h 6 a M T r q t A W T t I P m z X X 0 J X s I t Y P I 3 X F 5 J w D b c q N F M o k t + y H r c g t y l j H P c j 7 J q B P 6 P 0 Z 7 O O X E J 1 c J Y E M 4 a K q / d Z L 0 c m h M 1 r F e H 9 f / X k 3 6 n P t u f c w j o K c s 5 0 j 6 X d o u 2 g M e R V f D 1 e s D V b d O Y J r 9 P F 7 E b M 1 t 2 6 g u Y C z t t s h C e n 2 J P b k H M y r K q D V i V Z a s w + 7 w R O E R P b D q n 2 5 Y j 3 l P j Z 7 z Y v L j X j u g q U m U r X 4 H z q d j z x j g P P X F X M k p 9 6 6 n H 8 d v E / Y s N J f h R p q l x R + f c f e e S r + O G v P y I e c 3 S I F x k d Q S t G Q l W 4 h 2 x w h q w I u S Y x O N 6 b D W 5 G J K s 4 8 7 F X c 7 h y / C W R y d C O 9 f Q 6 b p s a g d + p b E z 2 + M s L + A / f r O 3 e y B n Q 7 F e J o 0 u v R N N s f l 2 H n 5 m + 9 9 J s f B + m g u Z 9 J v y b v R U w D q s C u 1 s 4 b 9 O o h C f 8 g Q F k 3 8 6 I B i 2 z N A n N H P V D c h j n 9 r W C c z e 5 B 6 C G 0 6 5 k Z b T q 3 2 H G d Q 1 K c O H e K d + b K H h q q r U k O 1 G p 2 s m 8 K d G s W S S / y C l S 8 Y 2 I Z S 1 4 a 8 2 O Q q m A B 4 7 w 7 G D F F 7 5 1 H m v H f x c f G Z z D x K W v 4 + C p f j x 7 N Y n h Y g H 9 k 0 M 4 N F w R Y X Y 9 v K 3 k V p 5 8 H r q A n f a + 6 x T O 1 c u / V Y L z h B 2 V T N V w n Y T F x I x f / 9 o j O O e d w x + e N V 6 P 4 / S Z 0 U D 7 h p X t a B W g c K b 6 T f b A M m e E f C e l x 0 X t Y u 9 2 o B W X S 3 B M N P t 0 K / + w j N D 9 f a J y 1 9 Z i P 6 h 2 a E G J h c S z c N s H k S 1 t d D 1 p X V e B 6 v f J O O 6 O Y t P 6 D u S K B K u 1 T I N a E S j e r p 7 h Y j T u V N O K H 1 3 8 P I b O / T h + 5 x P K Q m R 0 I Y 0 l e q 8 z k + Z N S 9 g B b V X 7 t F d w k 0 a p 7 B N 1 U B w a r 5 B P p d 8 I Q M H 8 F n D b L e 5 N r q F b K R C 4 y K f q V a A K s n K N u X f C Z u Y S 0 s X u 2 2 k Z w b V G 0 y E u S 6 l n L w Y a p 9 c 1 l D I h u 5 T F 8 r d X M P n p C b i 9 u z e T 2 Z / i R p d V E W b s j u s q U I O h b Z z 2 e L G J E o p y L c L C N j 2 3 v O J d M L q p H O U v o o 2 3 l S 8 u Y f S T E 0 2 h a 4 1 9 E S i y a S f 8 t 6 G 4 U Y Z P Z 0 7 y T u + O S f 2 o a H 0 L M o V t J A s R 0 s R p 9 H k n x K Z n u y F P 7 7 O q 7 k 0 7 5 D 0 G r 2 O A h G k b k Y x 5 g m 5 j + N w p B W i y u A X p 0 h Z K Z d 7 V s d 4 k C z k V P 0 3 P X g y 0 8 l Y Z 9 n 7 l 2 v F 6 X j V f R T k v 4 8 m F M u 4 a L C M w b d y J t l N Y I 8 1 3 u e G e n u v q Q 7 n s J W y R N l p P 1 p s T 7 B / w g i 4 X H B q R y h b x U 1 + u Z Q U z f L N + I / U Q / u A J J S 3 f N e o S w i Q S Y l U 4 S e H p K x K K 5 u t y e w t p 2 + 2 l Z W x 6 X x W R R M 4 4 Z 1 i Y u B i w U 7 z O f t J C x 0 V f v N 0 I k 5 Y k u 5 4 k 3 0 7 t A x H J X s F c 7 N m W w s Q 0 r U W p / q B P G o D N 4 k Q s t S G E S D u u B X K q A v s A C R P P k X R w 5 r w 1 Q I I e q C A o R V C c y y s D Y R c s J n S d n X r g u g q U x 5 n D W K i K Q b / x f k N a 7 4 F G v v L 0 Z e S P 1 u p Z G L 7 G v + L 8 J n 7 2 / Y q / V S k q V 1 Y a t I m L z P V Q e X K P z k 6 S d j B + 2 7 2 H f E R b q V Z Y x x n n y y l l p x B R D L j d v U n R K w t R p b 8 7 s 1 O 0 K X a y 7 + 0 z s N + p w S H 9 g w P m T T B T B W M r o V O 0 T l E 2 v / F w r V Q q K D u G x O Z 6 q V f I H 2 8 f P D a l l 6 J P P d d X o K Q 8 H r 0 k o V w x 3 m r f z H f 6 8 Y d P 4 S 9 u / g X 1 r I b T Y d v x M Y q b u l Z R 9 B z X Q 3 k c N C N f l V H a x Q X v B i s J c j p M k 4 U u n M n Z z a y t O F o n 9 d v E 4 m 9 j K t J e w w I k d 7 g 4 r k x N z b D J Z 4 b X U R 9 8 a M T v 7 O H 7 0 T 1 i L c 4 T I b c 6 M I M j p 5 G U F S f V J p T + W 4 P Y f q L 7 f h h 7 x X U V K O / a K A L u K t 2 K W o k z w 5 q J K 0 9 3 g 9 V n v B 5 R H X s a V y 9 v Y 2 6 p F i a 9 V k g F D 0 k y m S F q x r U e b W N s e 9 i K s r W 2 G C n K 1 8 k v 2 C t Y k L j l W C f w N T / Y d x 9 G / P X Z D e 7 4 y K 7 S j 7 q C v r r M T T Z p Z L I W N 6 q y 1 s M J s h c v r 5 A P V 7 t m / R 8 c Q O y 7 7 f c O 1 p M s r O w q 5 U j j u g p U a a K M 0 d C G K O f W Y P O B N R O 3 y e q V S q G C k X 9 u n M v H p R W O 4 Y s Y C 1 6 E L d H 7 1 o + d U P D q g h 4 G K T z c D G a W b u J S 8 h w S d E M Z r j v i f D 9 2 U Y S f t U v Z 2 k x d V R + Z U K n N / l N B 3 t 3 d A o + 9 T + x g r 5 E L 9 b Y F a C 9 U 8 m Q m m 2 w 6 Z w S b e 2 e O j c H t r F 9 E 5 q Y 0 3 c D 9 G P e C 6 y Z Q N p r x S l d c C L k G y E y z Q e m b b R E z a v u t R F o T e 2 7 b N M 2 H T S 2 m 4 o l D D m 7 A W u 4 t V 6 1 Y 9 m J 5 y z y c 7 9 J X 8 X L y b 7 V 5 p t U q X T n l J e h U + s Z p s O k q O h j R T 9 E H I t O b Z O U a N m r j Z i k c R d 3 p t F q 1 w y K 7 x Q K v + G M q v C 3 r g O c w J D X 1 y o h E w b g K g C t / O Y B Q W C L z e p M 0 L l f r q h + f d 2 o s b Z F P p J 5 z F g R X T h e X y f S l n 1 Z 3 9 0 M y 7 K 0 i 6 1 d 8 Z Y 3 w f f 1 C O D u B / c h u 1 5 v M u G 4 C F f C k 8 Z r F h x C Z f O P B 0 5 j u 5 5 V 6 5 U u x X V y 3 Q 0 M H c F 5 X 5 P E N J F 9 L I P x A / V 4 / r X A n h k S 1 b S s q N I t f X v 2 Q e q b g s G c w M W D e W K a k L 0 u x k e C w U I l O S s 2 C l S / H x M L q g k m E S U S z v B a x l i U G Z 4 / w N i + T v P t G / + 1 i W U L D b D A F n G M Y 8 5 / B A Y M 1 J V 4 A b d w t n 5 u V c k Y D b x / E A Q T n p A 3 S E G l c X r q g / x V X y 6 I L k 6 R F 6 g j O g u D m p o 4 J 8 n 9 7 q O h 9 a 0 2 5 n m X J h l l d l Q l f s 6 1 H O 1 t X 2 x t R U r h u A u W 0 F 3 H r d B n z V 6 t I 5 L f w 2 v K s W N z V Y N O s U 7 h o b + 2 v V z D 4 o W E E z g R F h v Z H n v s 9 P H a h f r f z g k H 9 T 6 Z / R Z S u b y W P i E V l F w m Y 3 W B W d k p G i Z J V F I o B + v / m g S A 3 9 s / W 8 u E M N J W G W W 8 G D S 7 Q 4 8 H J s 3 w n / U N 4 z 2 I 9 Y 0 E l R 4 3 Z b q g x M y s T 4 U v G m 3 i z B t M f L G i 8 J a c G a x j 2 B 3 n x 2 g z H 2 N 6 H V 4 8 M K Z 9 7 w F / B 1 I C M Q t k i K n S 3 0 y S 4 g 5 2 l I V n J Q p p s 2 G + q V 6 6 b Q F V y f e h z V D B 9 2 I I g m X 1 n J m Y w k F O a l A T d w w i V l W b y + Z i M X M O a j e i + y t M K H d z Y k g X I N V G / Q v 4 h + 3 2 Y H q w t p v L s v 5 I y 1 y i p 3 C j s t g L y w U 1 S J G m h u T Q 4 g 2 N i o J Z P p z G / e S 8 W t + 7 C 3 H p 9 u b s 7 1 k L j s b b a J T z L c 7 Z A e a u 1 S c P b i L q l g N B G n M P H 5 x w + 5 7 W o R K 4 + e 3 4 u e k 6 Y 2 4 2 0 a j e m w U 1 d W M N c D z Z T V W y R 8 G j 9 9 J z 2 q q j Q 5 f 4 R s S M D S L + p T K J X N 0 m D R W y 4 Q j + f n 3 X g e + 8 4 8 O S 7 k l i b Z O x W F 7 x S 5 5 a N G d c t U + J 9 o T S c 4 8 3 R L 5 l N G r q H N l L Z z E r c g r U N C 5 m I V U w V i 3 D N k B Y z u M d b T 0 Q w 8 I H W 5 Q i t C g j X 4 6 c w E n p T P V O w Z 4 M o 6 / I M 9 a x u 3 4 K x / v q 1 M M Z S t R i X p L C G M i u k 1 L 2 c t Y G R i W U G h 9 y 5 b X G v 6 B u s T P T x R t A N z r 1 h q l Q N b q h p 1 p 3 1 / I I d k + E K h k h 7 M H s x 0 L j Z y m S 4 N s F q 5 R q X Y 3 6 c d B Z g V 3 s A a q T f S s N 3 g j S p y S V i Q e R u s R r L y Z d R q u S E t c I T r E Y q O w y Z n g v 5 W x e Z X h c N Z b d V k b c a l 7 7 b y K T R h I k Z D 1 V x + 7 E K P D 5 6 7 o C x M P G g k k L t g w v j P v O q 3 + F g c 1 Y G C x O 3 E O P W Y h x k K O t 2 m S i R I 2 + E r W D i x J s J U w N S l y U P 7 H d o m 6 P 1 Q p 9 n T J g 8 v P N G o z D x m i / 7 I h w s M D t a t T o + M 1 E m U 7 6 3 o E 8 j i 9 s 2 v D A r m R a R 3 j x O f y v j o n u k f B 7 R m y N e g W v Y j e z l L L b J n 4 o 9 G U X q t S T y y 3 n k Z n N I X E i g v F R E N A 7 E 1 M 7 D G r y F 0 X b y E E p l J z Z i p + D 3 b L Q V J u a 6 a C i f K 4 u 7 Q m R v 9 3 d u J m i V D w t R K 6 b 7 6 w f n 9 p N b 6 O 8 g E M E z z 1 K y t w h i t h B G I n I G o x P 1 K U 9 6 u J G L L P V g 0 u n u w I H Q 3 a S l u i 9 B 0 M M R t m q e J q 6 G / n l d w 5 + L x l l j G 7 G K X K t B a k c i R y a 9 2 r q r 1 4 E W J Z P u / J K E D 5 1 o 8 E s J T U N x 9 S 5 H Q 3 k C e H 3 Z L o p N v / u O H X c e y J B 1 Y 7 6 m y Z t m x 5 7 d R j 9 Z N w l I O z 3 / 3 l h 7 G z 7 3 J t K k m X w k T J 1 y X T T U Q C D W l T A x H O X l H Q r z p f q Z J P o M X Y w O o 3 q 9 C h P j c U a F M L m j x u t b 1 p K z J 2 E a 8 7 F z 7 x V a w m Z 1 7 l q Y G I 6 w s T C V 1 s h J X 5 B R 5 P A 1 P S 7 T j K 0 t G n P 8 g z s u s 7 A U F / l 3 B s N d v d Q s T D L 9 W w 3 u L 9 4 p + j 5 4 v U K K k K 5 R + / d h Y e L v O T M g C z P u g y f K e G f D j q c u m 4 8 1 3 o F + 6 G M j K C f K Q p i W Y 1 b y r Y r k g y m C 2 o 0 w M d d F Q 5 2 d v o Q h b / f V k M x 6 0 i o 2 V d N I v p 5 A 4 O b O C g O 5 L z f X u v Q K m w A j z j W U n N 0 X n j X i s H o w H r i d x i y P 2 n 2 / B a 3 R P k 7 9 3 I X S O m m q k d 7 n 4 N 1 8 y + 9 c c u L B N h q K Y e 1 s l v P X j s 2 / W 8 f Q x 0 d Q J F N 3 K 8 u N T 1 t 3 h T L i u m g o W 7 Z Z B X / x y U v 4 0 d X P q W f G v L l m 2 3 F w N c r J + s h U u W I + e 9 Z t u t w l y c w E 0 o V B I U y N 6 1 a u e H c Z 4 D 5 p B B O B O 1 R h 2 n 8 4 k N A S / l g G H 4 2 F q V 1 k 8 V p h a d N 7 Z A f 1 4 1 1 c 6 T 5 E z 8 K U P J 8 g b Q j 4 H d 1 n 9 X M g Y 9 8 F a i J c Q b Y y h c Z x / + l 7 j + F / i f 2 2 e t Y M X 8 7 J U H O 1 r e d A z Z H m j r B / X 7 o P i + v G A Y / N N i U K r Q h 4 l 3 F g U F l 4 5 X U r G + f p q R S C 9 b m I r X D b w q I G 6 X r B G R e d 7 J d l h p 3 M v y s R G / L q O l j 5 + p X T G a J N F q c 5 S L H U L F R c 6 8 Q 5 e 9 r R i D 1 k R 5 H 8 K r 9 z F K M + 3 g i 8 M / L F g I g K 7 r t A F U i h j J N Q X V y t t 2 v t d i v u O G X e S 4 + H Q K F + O U p k R z j H 9 X m A F n w E T 2 F q x L g o k d N p 9 g r Z m R M h c i V M 3 v m s P d q Q e L q f i B C 3 Q R P 9 S 3 N b e P D Z 3 1 X P z C l X L K I E h t d 9 n n z X i R f m J N i D v Q t n N 7 z / e B G v L L a O G J a 3 Z L H 7 o s a Z y T I 2 y E X Q 4 N 0 0 q g 2 G J 6 9 N s m 8 d y y k 7 U 3 o O e V E h q 4 f H l s s e E t 2 P z B r Y a H B E c C t 5 W E Q D 9 1 2 g z k 7 J s E o W H A r K m F 2 J 4 Q t / q + z m 1 w m D 6 o Y A s 1 v K x + Z 8 P T l d L 2 U u Z / O s p M 1 G 8 X z n j S r b U x U Z F f 7 1 G f X 8 x o Z D 4 G a a y e V J 4 0 j e f L L h q / 4 Y + T D c E O f J y 0 4 k c s r 1 5 5 9 L X b R S 3 g 3 8 y f X r T 0 Y 0 r k E x w + R v v 7 p k L o h F O U 0 T R R 7 x w g I 2 0 + + K 5 1 z T H k Q e q S U E h 1 2 8 S 4 c 5 6 y R I n I Y 2 3 P f m / g n U b Q d k s f W n d k u 9 P u D 3 n 3 g D r x 5 4 X n 2 m c 7 S F u O x 8 F n a / X Y R m u W F L T o 0 A c m 8 + n p k y a t c j n p V S u U E y C b l P g I V m K v O o T z e U 3 C k k R 9 t k c 9 8 A i B p C Y 1 l S Z m 3 H I v 7 N r c f F Y y M e e 8 s p l i 2 0 p Q s 9 6 f z e r D O Z c W X T L l r F R U g r D v j M h Z d D 5 m a c H F W + V 6 b Q O r c v U 6 4 J 0 d D H R 7 H x F S W b x O s Y F J r K j N F w r W 3 z v g m U f j d 7 b o L P N / h 3 f + S 9 + N q t / 6 v 6 b O c k S Y C 4 j / n W s 1 H R R o P z t 3 h / K L d E o k P X d S R Q F T O T 1 6 G c V 8 k s 4 z U F T i E i A 4 3 8 s I p Y + c 7 k + 8 X v / i l T X J P F n k 5 m 8 R h u q M L Z 5 8 w y m T + J w g q + 8 7 Y D 8 1 F Z b G L 3 x D t O + n 2 z o L 3 3 6 C b u P 1 z E s R H O E l e f v A Y c H i q T b 8 L W S Q t h K l V E y N w M T k W a j T 2 D N 9 c l x D M T W N o y r y 6 e j z + D V b W L 8 P A n R x H 5 + 9 a l K z a L a 2 e p g w M Z + x Y 2 P z x U w a F B G c X 1 M h y 8 m X Q P f P v 8 A t 4 m M / H H H j o r c r A K 3 1 v D 0 E d G 8 A O P / z d 4 L U 7 8 5 Q d / S H 2 l Q i y / Q E d 9 g u z u 4 J t W u 1 x S z k d a S u k c 1 C n c V q y Z v b 8 F v I O H 2 H S s w y m T y / O z p R i Z R 4 P k 5 y o + q M O e R q X i x Q f I f 0 l k 1 8 S u 7 W P B s 0 j m 7 R j y 1 w 9 g O V 6 B L d T 6 j 1 2 L g Z Z N Z U U u Z 7 t u R 9 H M L B K l Z f G Y e 2 B w X x G b L r W o E U 0 j c W 1 d t c i h e G X M p k n L 5 e U k j Q S a p J 1 D o m M U b z H K r Q 0 4 E 2 f f N N R o U J l h 9 L u U d 8 t f b 5 3 H U 2 S n + l 1 V s t 2 t K C Q V m / r n B 9 6 H f z 3 U v D V L X w + b D r e m f k j I P b Q p z h R 7 2 6 O 3 W y p J u t 5 d 3 F 1 e X A 6 5 J h B w r 6 r P s D k o 4 d 7 D G T G N s D A x L k l q E i a G h Y n b M X A t 1 H 5 S X C P J a P 4 4 T T g k P w b c x 8 U h V w u w t k l S L q h b 5 V i d V h S 3 i 6 i Q U D G 8 6 d + A 5 x D 6 P T N C m B j e Y p S b Z U o 2 z / 4 J l E N d X e f C t s c u L O C H l n 9 M n H f D n z z 8 C X z p / s + K x 8 f J 1 L A d V / r u v e / s F N 5 z c / 2 e t s x G p r a J c S 8 U S 1 7 k i s a L x j y D h d z N f 7 M V 3 K P P 6 + h X z 6 4 d I r d x v L e J 6 9 a J g 6 S R 4 p g c e A k H B 5 + F y y 7 R N K I I i V f t Z m s G b 4 b A t V B c C c I Z G P u B P d T Z 9 + Q + 7 n 7 S K F p G + X a 8 d a B B j 3 v a g 8 R L c W Q u Z d R n z N k 3 g b L I t Z n r t p k h f H j + l 9 S z 3 p j f s s G + 0 H o l O 1 P a X e N G h 5 R B O m d c i s E q 3 5 s f g 0 f q X E A a 9 w e + V u w m + 5 y R r G 6 c H D q D m b C i 9 f m 7 c l U 1 b 1 T Q C e y S c b p S N 6 3 S e k U r P O 4 E j v Q u J J 8 R j w d C c 1 i K t G 6 g q q f v v j C 8 J 7 x I v B h r a b v u i 0 A d I v 9 J 3 4 K 4 P + T G T 9 x X v x 4 z u x r H Z 7 7 1 J f W s P d z c p Z S q Z U n w F q F 6 4 u Q / d Q / d H e 6 x w J W 1 o r r W S s 6 w u Q 8 m h X l 2 7 O y O s v P P + X q N c H T y 0 b e U N Z 0 9 4 R p Z X N P h s 9 h K d 7 4 N D s P m f a v o 2 1 7 Q z f u P + G 7 G q O 8 W c T C T g + c R i Z + i s e N A y H a U 7 q Q V E v z w V Q 5 D k o z 9 / O B d f d j 8 u n m g Y l 8 E K u h q r / 7 Z F N w O d O 5 f D P o r O 3 Y t 8 3 O J j + I 3 / 0 r Z E Z 4 J k f 9 k H A A w g Z u o l J 2 K Q G l U S K N w H Z M m Y I 3 C Q 7 / i n R p a h V Q 1 O C R t J F A c n e S I p L a 2 s 1 v 2 s m O S H o 4 E 8 u d f j L 2 K V p s e r K f f F C Z i J H N Z + I s c f Z N 7 7 I f R C V a T b U C N c N t D Z M I G x D H u v 0 1 8 p 5 N j Z V Q q d F + l M q Z D 9 2 E i d B a D 4 T H R L o C J b i d Q L t W H M T l F K f p d 4 1 Z l l i + / c O 2 9 y I d O F L t S z T X a f D T 6 N d e 0 B G 8 L 4 t u v L O D + U + N w N n S x n E 8 8 S 4 O 5 A 9 N D V + t k R t V S J n O m T D e m n 2 a 5 W j k 5 M x t 9 n u 5 u f V 5 h J 4 g + 4 O T Q 7 h X c t + F a l J o z f B 3 n o 1 y 5 b M G M y Z 5 d 0 d x c 3 Q I 6 7 4 R v L / q E G d r t h n O d k I l m Y H V Z z X e F b w P v s L G W e Q O O 6 u 0 o 4 A V h w g 9 6 l G p x h g U q 1 O f f E T C N Y q Q I x w B N u M 1 z 7 L W n 0 7 z G r q E v o 2 1 Z 8 8 G z B 5 q E i Z k K 3 K 0 + a o H c n W / T 5 5 p U H y m I I j p e L O 5 h w Z g 1 1 2 z s y Z 2 j V z j m w w v c 7 f r Y 7 Y a t z D z c D h q 4 1 h x p q c Z J q o q N z J t w 6 n r R B 5 w 0 w d E 5 b y b N 2 T H c C 2 P P 2 e X Y 4 s j c V O A u j A T J R 7 T e A R s U n 5 i v J 9 d V e Q K h J m F i H I M O r H 5 R C c P r u e Y C 5 Z L I 1 4 l e m 5 W / Q q 6 K w b M + c U 3 / 8 J F L e H e 9 + e u w X c x Z w K 0 x v w y X N + 4 X h 7 4 R y 2 q 6 v v T 9 5 v E S z X T s c 0 k 0 u x 1 F 0 F k v c I 1 U S f B y h f q O Q b u F s 0 f O L Z B g X 8 O 4 R 7 q w T R O Y s u 4 2 F 1 e c e w 3 u 2 p Q p b o m e f g o W 0 Y Z M D / f C 2 K 0 A M B V d b V Y v b c f M G P I 7 E P Y M i k z 1 l x c c u H m i L H p U X N 6 w i d J 7 D c 5 l Z M Y + O 4 G N L 6 + i H C u J 9 a r 4 8 7 F r L 1 D 3 z J R p 1 r w 2 J o j T z d E n 0 l L b Z c z d / W u 4 M n 8 F K 3 E r 1 u j g R F o u m 5 5 L P F 3 X G 0 B P l f 2 l D k w 9 g U i E r V 1 U L v 9 m Z r d f E n l u F T I H q 5 Y S I t n L p v 3 q N I o l D + R q 8 z X R M h Z 6 5 c H j R T I h G 2 y Q P c T j C J G p 9 x 4 a 0 Y r U Z o r N W f Y L C S U 3 U + n z 1 0 w l t T s t V V 6 X E T c J G O w V n K l + 1 3 R R C F E 0 Y 8 W R Y R m j I V m k t m X p 4 B Q o f s w p U Z f P T G O V x h A v L l f P 9 F 9 7 H + r h k 9 0 v f t b o 7 K P l 5 r N w T r l J N d c P p s X E S y h z L b g R n Q o S w d n E v D m c 5 k M J n y d D u s 9 n x d W t c 7 i y e S 9 C 3 g U M B p X k S m Y 6 q D R a Y Q f d p j o P 3 F W I u 8 X K b G K S H c y b y g n U r 8 n 7 Y l 1 d f z 8 + c I w 3 m l O e 6 5 b m r X L 2 h k I 5 i 5 X E G y R Q d 2 E p c Q 6 l i r I m w + k 2 q W J 9 1 E v Z + b 2 5 9 E F b z y p v V m A f 6 m L y I B m U o x X R U f b Z q w 5 R 3 h 7 y K I L Z W G C 4 1 7 D Q c H o a p y 9 x N 9 p U f g N B t 3 l V x D X V U P c e I l W Y 7 W x G m k 8 8 I 2 a 3 x W T 3 2 4 n k N w t 1 w s Q 3 r i B n 9 k S Y G B Y m 8 V P V U B z o 4 O p f p k y z N f 8 + 4 K l l G D B L y f M i 4 K A J E 8 N t p j n C x O 3 H V r f N G 8 a c a 1 O m Y A q N 1 2 s h T M x a 8 i 3 x / u z n a c L E a M I U d h 8 U / g i j 7 V F r B g u T 3 C L j r R y p o J L W / Z 5 G q Y 1 7 W t A t P k 3 m t S Z M + w F P b C x M D B e o 8 g Z 3 3 P 5 Z f + i 5 p g L F H W p k 1 d 7 V W n j x z 5 K u A S O f 8 8 E R J H b Q x S y u m g 2 d U o 7 X R 9 e 4 E f 9 K q r l B v k 8 a F t q F N y P g r U Y 1 f j 3 7 f + N x 3 g a l H b p 0 F Y s a X p c c n F X w M r L 5 + i y C C o z 9 x j H f L U I A 8 y W j R V L l x n H y b y / o 9 8 L a a 9 y S D y 6 n e Y l H y D V F g n S a x r y y C N w O W 5 B M p I Z d R 0 S 7 a b p s 3 A / D y l 2 u D N i L H h W 7 w U o T a D y W q j v 0 Q n V N B e r 5 W Q k 2 s f i p w F q I 4 Y 3 H N E H S w 5 q F e 4 9 3 s 8 8 t 7 w I u Z 9 s P J I f V K y p l e S 3 l Q N + t m A y d w c G w k n V 8 9 I 0 f w q f v M o o G 0 s 2 z k Z a j g 1 / L 6 x g a + i C X U 0 q i r 6 H F l N P a 3 E 6 M k y g Z K / l a o + H m n n 5 W S + 1 N u Z C v H Z F U b d B x 8 0 9 p q E c 7 s Q 2 8 d W i m v I F 8 2 X x H C + 5 S u 5 2 7 g s E u N q r W M j r E 4 i z 9 T x Q / 9 q B g O 9 k M f K 9 o 5 6 J e U 4 H i s g q t X z V / Z 2 0 9 S G v Y b 4 b L 1 l m K y + Y j m 6 L I c O T 7 6 2 1 a T q f n T q B a q + A J / + 2 Y C D S n m X A Q w O 8 O 4 1 c f / h h c L o O b o o / 3 0 5 U c 9 d 0 k Z m H e 9 q V Q T J C P V l t I Z p b W i n j z c l b M 0 t y y j D d B j o q M 9 y V y Y u M 7 5 u z 0 8 H P w u Y z T o g 4 M K F u j v r P R X j g u L E m Y 3 7 b h 7 X W b a N P c D i 5 b 5 3 B w q Z I V V a r a 0 e 5 + r K a a h b + R r e y 7 N G G d E D l z 3 S J K L 9 p / f F N 2 N j 7 Y B y w G I X Q 9 1 1 S g m O + 8 w 1 t w y v j v t l + h m 9 l + J s n m J 1 A p 3 0 r C q D 7 R A v e M G 1 Z H 8 1 c 4 E L w b U 4 E 7 S Z B u x U z o v U 2 l 7 3 k S d P G T t E C / + z C Z f y 6 k i 0 Y r 3 7 r P S z N C u r g h 9 u X l P t g O h 4 9 8 t P r o 4 R e 2 L + D / q b x M / 4 p M 3 W o R q + n X R A p U L D + H t Y x S Y 8 P b 1 7 T C I W 2 K Q M 6 Z i d Z a l / t 3 M y x 4 5 f U O L h Z x Y U H C p X U 7 l h I v C 7 N b O x L 5 5 v U U P Z 3 s c p j f h w 3 A z d h P D W W 7 3 g I l 0 + w R j d p w + t 3 / g z 6 M + U z C a z P Z / D g 8 r m U 4 n W + D K 9 m 1 C l w j 2 P 5 2 D n c X X N B 4 a U 4 S / d d c 5 P t r H y n s N l g 7 4 r Q j F d Z m P s c w E o V l 4 a N t V B Q B 0 f O n p + / G n x 0 z T 3 c 6 G L o f A 5 6 j 6 p k 5 2 i J v q 4 H 8 / J x i G z l o M M 2 c 7 O w 2 p o s W B L z d + a f 6 r T / b Y Z R a t R / s p 4 Z q p 0 m v u U A x r 2 0 5 8 I n b P 2 y a W 7 c W I 2 e W / A e P S 9 l 0 j D U B w x W 4 m y n l I y 7 F b E j r 9 m q t k E B Z D a o 0 / 9 V X H y P T s n n G y q o Z F c x 7 j x Q x 0 V d v 5 h T K y o K l n q q 6 z a S e n e x y R 2 s z y Q g W R D a N O o U X T 1 m w U i W D r k p q p f F Q s Q i P o 7 M Z + t j Y k + T H 1 Q J C M 3 0 P i I M D C m Y 4 7 X 6 R f d 4 O j m i 2 H W 3 X i P 3 U U I z d b h d R Z b v d J h 7 r 2 R e B Y u S 0 + Q A c 7 a v f C 4 p t + g X y N z L F 6 E 4 f P i 6 B 9 u n 2 a u X 7 x / 0 k 9 M j k I D j f / 1 9 Q 5 E 6 F D a T y r W + 2 W 6 o F H D T 0 v e A 0 P 6 P f P U P D x i p 8 p H 3 D Y M C M B J X v O N 4 w M e h h C 5 v / K e 9 8 n y v x P r u 9 r Q l O B G t 7 S Z n h k l r X S h l R 3 a N E 3 n 3 V U E Q g 6 I X T 5 Y T k k M R j f W r S v g l U Q V 1 X 4 L A 1 a 6 q Q m p 7 D i 5 z 6 J v w a c q W A r V x t N m f n W w / 7 T s V Y / Q C x 2 a z 4 g 7 6 v N 3 U + 4 o H F 2 5 u 0 o v m m 1 G 7 2 U u Q u + p x W Y Y I + d z W I U W t n d T S s z T h P b M B 9 h A T x k P p s 9 3 A C Z y P H h h W B c p v s T a D x v X c l 3 H u o i L V 0 f a p Q N 1 Q M t r n Z C 6 5 V Z v x + 4 H Y 7 x d H I v g m U i / O 4 C M U 0 U N h O z p A Q F G H n 0 H Q D X I z H w Q W 2 4 d m R d 7 i e E F q G S 9 8 1 U h e b z T Q j 2 E 9 K t i i P W E 6 8 g e 1 s Q 9 2 T T j t x l 6 R X l i U 8 d Z m F n / R T w n j h l X s K 8 D o T H 5 w p w E L E E c G A c 7 R p y 8 9 u S O S X x E J 1 I w d Q g N O g d Z Y G f + 8 j o 8 9 j v k 0 g p B 1 a Y S R / l z H / W f D u h Y 0 E n d 1 3 W u 1 i d e Q f D f s m U F p Y 9 5 W V K 7 i w P I v F W B n 9 A f O N g t k 8 Y U F a S b + i P g P R S 2 I 8 V N M 0 c r q z 6 B Z r K G 1 X B S O K 5 R w S u Z q f w i l G 0 P l P D n t S 5 H Q x B w f K s I 8 Y D 2 L 2 N 7 R 6 G 1 6 z k q z 1 m p c j j n x 0 C 0 c N V 5 L 1 G 7 5 x B s r x k + 1 N H W 6 + s h e w r z V F E x x / t z H / L e K c g x A j v p v E Y 7 e t 2 W R u R y 9 b g N 7 o 7 I t A 9 X k q u L p l E w M 7 6 F 1 B y L e E g K d + B 7 1 O Y A H T L 3 i G 7 g w h f a l e S 6 1 F 0 v j l v 3 9 O B D E 0 u C p W g 9 t q 6 a w 5 x B t 2 8 l O o N 0 X S + d o 6 1 + V N O z Z S x g L V L i S u w U L F d U L c f a c b 9 B G 3 S g e V q p z 9 f S 3 h d U W P 5 j v 1 4 M f w V q 7 / 1 N g X g f K S Q z w W b O 5 L 3 g s e s j 6 4 X 1 y U f L J 4 k U y w g B u L 3 4 l h / e / W s f L F F T z / l V l c G f o G p J f X 8 a e v f A Y / / f j X 0 O + p i q A I 7 0 j u 4 F a 9 9 D l 4 l w b e Y D n k H i W T x t i E 4 x 3 i u Y f 5 8 d D L y r l q B r 6 + T s + n j X t J x P K L y J a 2 k S y s i h 5 3 T C m i a M e F 7 R c x G 3 s a + Q 0 y 1 a x + I V T d m I L c N l g L q b P Q a 4 8 r J r b T M 1 f G 1 E d 7 j 9 m e v N 0 g 2 p z 9 E 2 N f K n a H y K k 9 e 1 r 5 M 4 3 p R t 3 A m Q / j 3 l s h J y v 4 w c g v I r t + H I / d / 9 P q b 5 v 5 p a c e x Q e v T O L D P 3 6 y 5 d S x M T 8 H S 9 G G E v c r r 1 j F Y a 1 a k A 1 t o q q 2 C h s p 3 g 1 7 y I H L W 3 Y s x x U N 9 c D R C F 1 B q 9 i a h h M n W Y O s Z l 6 v W z / y F M f g D E i I k x + k R Q o 5 M G M B a W y a F C y + C v k 4 3 W 2 x M + K / G e V y F l u 5 K + L 8 Q P C e H T 9 H 4 / F L D g w F N u H 3 K J k X R r C p 1 i u K U N M E k n o Q t 0 1 1 Z n q z 6 b r X X O t s 8 2 7 Z F 4 E K u C q i L o r Z j U B N F O 6 F g / P V a G I r k t b j q F 6 r x W K N 6 N N x P G f d p s H l w A N n m x d w F 2 K v N o e U O a 9 O V 9 J + M H g f y p t V 0 X i E W x M 7 K h W 8 7 3 R r r 7 q w U M Z K s L a Q G n J O 0 e d 1 i s w J r e 2 x p W p F Y G 0 G i V F F O N r B a U 0 c 2 H F a g 8 j K i k k 3 G b h j J 9 N b g 0 3 j p c Q 8 X S P z Z j V 7 I V C l w g d E 9 9 h O M B I o 3 r r T 1 m L n + H b c a A K 1 L y Z f c f f 7 k 2 E 8 c w 8 c 3 C R T l R + H x D v + d W Y y c O + 2 P y x 9 B 3 8 W q c + 9 0 7 B b 6 8 P s A m v 9 r J v I W 5 D 0 S X j 7 F a 5 j q q L Q J g W F Y b d C C 0 T w Q Y Y n t n O X d 4 S J 4 Z 0 7 W J h Y s F z J 9 n l w B / v e i 7 H C n c h X Y u o z X C q i m K R 6 O A s k m j 6 E r e Q R 9 Z m 9 Q z P 3 + t z T H Q u T G W Z Z 5 f 9 Y 2 R c N x W i F h r 1 q q G n 3 / b A 6 u 7 / 4 v / m N F 3 D P y C h O X J U w 9 m l j n 4 J L R j Z T i 8 i V l a 5 L v F B X s d T P A g d I Q 7 2 6 5 M S t 4 y W R 9 v T t W R c e O m n S y p e u K A c N + P M q + / o 2 D / g 6 d H f A G x 1 H J q z 4 X o 1 o G o W z 8 R f i 9 S l E n N a k r / j l J N h v v 0 0 a + W g J L r W e Z 6 9 h j c M a s 1 P M T L 7 y p g x 7 j 5 n y N 5 y G + s v / 6 0 f V h w r D 6 n q R Z N v b m a O 8 i w Y d Q d t k T 8 L E v G l f w H I y K 4 R p 9 a / r i w A 1 O C g R d M 3 s l H N w a F j T K l q n 0 Z W Y R L 5 C S T T e t 7 o s N D t X k H 6 z w U x U K W 3 L O 5 9 X L 0 y 8 e O y 1 D 8 B p 8 6 v P N M P C 5 E r V 7 x n M / p G 2 Q 3 s 5 L m N z n n f 8 q F 0 P F r T G 8 v l U g U 1 D / i 7 X b r 7 s R p h a s Z d 9 I a 4 3 t u P H j 3 / B X Y n j e 1 / 7 Y 5 y + 5 6 P 4 9 h f / I + T 0 M m 4 5 f Q J v P v c 1 9 H m r O P f 4 X 2 L 0 6 D 3 q P + m N r a w V k w M V 9 L m m x c F m Q y d 7 m H I p R z h / B D a v / q L z I O n s Z v 7 g 4 d M 4 O R H G z 2 z 8 O D 5 5 + 2 e R v p i C 5 J V E z 2 o 9 k t 2 C 1 1 b y O D E y D Z + z F s H j c g T u k d 5 Y 2 D b m k 8 W A Y t e L 1 1 N Y 0 I o r 5 N c F y K / T 9 Y r j S J + + P G L M f z t e u D q N I / 2 T G P A O I 6 l G A v W k L A 5 Y 0 g O w O T L 0 5 l U M e I 6 I 5 i 8 M f 2 5 P M C D 6 V l g q N t i L H v i t I 8 I X E f v L q g 1 F 2 e T j z R n + M b C b 8 g 2 t Z 5 4 k G U d q 9 x v r + N R B v P T 8 9 0 R e E u d 9 e X w + L M x e p t m t g t P 3 / y D e O P 8 M f M H d d + h J y f U D 2 O s Y w p D 3 p H p m j n C 2 G 5 T b b P x p E T X r F M l u x d i r P y t 2 S S z O x J C 5 r A j y T 3 7 1 c X z + b x 8 T 8 j k X P Y e A + w 3 M b b c x z 1 R E n z m u S K Z B L M c r Q g M b 9 U n g 3 h K a t u N y e F b 8 0 2 E Z G y k r C i b Z 9 G 5 H H A u 5 o w j 7 Z t D n O A i f d U j s b q 7 N I 1 p E r 2 q V U X Z m s F h 8 T p h M 0 o h d r O 3 w a 7 V D z t V P B P 8 / 1 x b L i 5 e 2 q v m K C x G T b j T W 2 K u I R j Y R O v q Q + k z v P H y C p 3 P l c T Q 3 i 3 i b 7 k C M 3 z G K M A 7 T r F 8 b f P o F V O H s q 0 5 y J D O L d C E q T L j x w E n Y 1 T L 3 l c R F s Q h Z k h W f h 3 2 k 0 O X D + O 3 L r 9 H o t O E X P z a J R F 7 J c B 8 L n i Q z q X W C 3 H Z m k U y q C A 7 0 c f d R m i V J O 9 h 7 j F S J 7 2 I w 5 r M F + t b 9 R 0 n T N C / + l i M y l q U X d o I b n K E x 7 r 9 V P N b z 1 B U J 7 x k o w N 5 m m 5 n 9 o l X Y n F c a e q n + 6 N W H K q R b p 6 0 5 v F 5 h o n f L v g U l m H t 9 W f i m l I h a p w L l q 4 5 g q K + + h q g u I 8 G k 4 Q p f j H 7 P A S R J U L g 8 u 5 F w Y g b 5 w W 1 k i 7 V e E i J / s E / p e 9 0 K b h 3 m y P o Q H B y B 3 x U W C 8 Z S N 1 1 8 d H C 4 f i F h 1 p i G b 2 h 1 J x j B u / h x 1 g k p R i y k u C O u I l B G 4 W 8 u e + F M f d 6 Y z s K T J X 0 8 4 f 9 1 0 b p 4 r 2 k l U N y Y h X t J a H B J R i c D e r 8 F a m 5 u H i s r q x g Y 6 B e f c X M z g r G x U b j d L n G + r 1 f 3 2 b S n Z R m H E W G p l q X N g t S J M D H 8 5 b j T q V 6 Y R H 2 T L S 9 + x k p L d c L E d F L e w M L E b Y g r 9 h J p x C s i a Z W F i b V U L 7 A Q a / s M N V M b g I t R K y 4 s 2 s G 7 C 6 Y b g o t c g d s I C 9 P c t o 2 u A / 2 N I P l 1 f u u O M J W 3 Z V T y v X 3 e a 4 U + f F 7 M Z M R x I / L 6 6 x e x s L C I E v l u z z z z H A n X C p 5 4 4 n s 4 d + 4 V f O l L X 9 l f D a V x b z g L 2 Z / E S r K 5 M 5 E e n 3 0 A u U q K Z u I i D a 2 K G B w a Y v J Q O 8 L q n z d E J L v W H H S u Z 0 K K Z h R P s 9 N + M N y + 9 q e Y K 2 E l V + u z M B m 8 i f w 0 N w 2 C E v m i 9 q 6 3 k 1 l L v y 5 2 x T O C d y I f d J 3 G 9 y 7 X M i H 4 3 Q + P P k l X p P b 5 p / x 3 C V N 3 v 5 A c D r r u 5 M N x 4 7 o 9 J q 9 q D 4 f b D S u Z 5 K 3 Q i g u 7 N c + 0 v 2 G G s y e T D / j / A A M 0 F 1 m 3 i E R O A A A A A E l F T k S u Q m C C < / I m a g e > < / T o u r > < / T o u r s > < / V i s u a l i z a t i o n > 
</file>

<file path=customXml/item2.xml>��< ? x m l   v e r s i o n = " 1 . 0 "   e n c o d i n g = " u t f - 1 6 " ? > < V i s u a l i z a t i o n L S t a t e   x m l n s : x s d = " h t t p : / / w w w . w 3 . o r g / 2 0 0 1 / X M L S c h e m a "   x m l n s : x s i = " h t t p : / / w w w . w 3 . o r g / 2 0 0 1 / X M L S c h e m a - i n s t a n c e "   x m l n s = " h t t p : / / m i c r o s o f t . d a t a . v i s u a l i z a t i o n . C l i e n t . E x c e l . L S t a t e / 1 . 0 " > < c g > H 4 s I A A A A A A A E A O S 9 2 3 L b S N b v + S q M i u i 5 s l n E i Q S + q V K H L Z + q f C i 3 5 C 7 v n j t Y g i W G K d J N i X a 7 3 2 E / w 4 6 J m H 0 x L 7 B v 9 s T M R X / v M 6 8 w v 5 V A g k g k K C Q g i H T 1 d E R b M u F K L u R h 5 T r 8 1 3 / 9 v / / z / / n p z / + 4 W o y + Z O v r + W r 5 8 w / e e P L D K F u e r c 7 n y 4 u f f 9 j c f H w Y / / D n o 5 8 e 8 9 d X 6 c 2 r 1 f I 4 P b v M R v x H y + v / + M f 1 + c 8 / X N 7 c f P 6 P H 3 / 8 + v X r + G s w X q 0 v f v Q n E + / H / / L 6 1 S n / 8 i r 9 o f z H 8 / Z / / H C + v L 5 J l 2 f Z D 0 c / / X K d / 5 f l f 3 U 1 P 1 u v r l c f b 8 b n 6 U 0 6 / j K / 3 q S L + T / T G 0 Q f X 2 S r 4 P x H k Z / / c v T p 5 x / + n J 6 f r 7 P r 6 1 f z Z f Z z O P U n f / I n p 0 / 5 w / P 9 5 f n / k l 5 9 / l 8 X q z M G u P n 2 8 9 v V + m a R F p 9 + X i H C 4 n h 1 n v 2 c z P x g y o C / p 4 t N N r o 8 + / m H m / V G Z H u e r U 6 y 6 9 V i I 9 9 9 X f v 7 a H H z 8 w 9 h N A 7 j e B Z 4 Q R z 6 s 1 k Q h j + M F s z w Q 7 5 + H A W z S R J 6 3 t T 3 + M m M 8 x 8 8 y s V l 8 G e r 9 V V 6 c 5 O d F x 8 d i f S j 0 6 c j J f n o 0 Z f s w U h L / G D 0 2 8 l I i f n T j 9 Z / 9 1 M x w L N 5 t j h H y u u b N e t o D / f T j 8 U T / S / 0 6 N a D 1 5 v F z X J 1 l V 6 O j l d j 6 + l v J 9 Z H h W i 1 8 f + 6 n P N 6 o 9 O b 9 C a 7 3 v 4 3 P 9 b k / d G Y 5 q O f z L / z Q j + q h e H n L 0 2 L H k 1 C l v s 4 O 0 / X / H y 7 m i 9 v M v l l k Z 5 l 9 v r z 5 L f 1 x 9 U 6 3 x r p + d V 8 + W Q u c p / d / P z b S / X v j Z 0 R T i N j Z 3 x M F 9 f 2 1 h j 9 2 C p l m P D V T 8 f 8 8 S L 9 Z 7 b g 5 + n N O s t u T B F / z T 5 + 5 J S u l u r j d v G C y B 9 E v G k c y s l 5 I y f n 5 X y x Y A N d f + W 4 X J r i 6 R 3 j K J 3 v x Y N I 5 3 G c Z c I u s 8 U i + 8 Z v J 6 u 0 d r a P V 3 / f I H e + 4 u 3 z F v r B M J L N I q V x P s u R E x F v x u a M v c 7 O y 9 1 m b C y 2 r S G B u 8 r x x 0 E Q e 1 E 0 j W a T y E 9 E s 5 Q q J w 7 D K A g j b x r w Z 9 C q c j z E H 5 0 q 4 T m m D 0 a F t I W 6 Q U R 3 d W M O t T 3 t h U 4 o R r Y + / z U 9 + 8 R 2 d 1 c 0 S q i D K B p / O p O 1 f n p + k X 1 d r c 7 5 9 c l 6 / q W m Y 5 5 u L r J l / p m x 3 G H v 5 Q 7 H 3 m Q S + 9 N g E n u B J 0 d K L 3 c w 9 v w o 8 a P J N J z E 0 8 R r X W 5 5 g 5 G W f / R k / W C U i 1 u s N z K 6 r 3 d 9 L G t l 8 6 G t j 1 + l y 8 x 9 t Z V I B 1 l t z 4 t Y 4 T f v Z Z m z T K 4 W 6 2 y / 5 d B n X 0 q t Y 6 z 3 L O p 7 v M N x I M Z L w A h x 7 L P m 5 X p P x n H E u Q / j 2 W Q 6 i c J Z 6 3 r z D q M 3 7 0 c i v z r e W 4 G L F e c 7 3 F f c H M 1 a 2 O 3 g 1 q P j 9 W r 1 y X 3 R l V Q H W f T E U 9 f g q a x 6 4 l 3 f 8 A M 7 z N T o x h 1 o r D m L 1 l O l Y 0 V G o T + d c J z j 6 X T m V V X 6 D C 3 v R S x 4 P J m 1 a 3 R 5 g 9 H p + 5 F I 3 2 x D + o H 7 k t d H s 1 Z W T 4 b 1 4 H 1 6 f c m V e N N F t T N / 1 j j 7 s S H D S B 1 2 s X 7 + s p l f f R A b w 1 r 4 x 1 m T 6 z C b e D 0 X P R x P p t P A C 6 d Y z 9 N o 6 k f l Q f f G X O s z P w 6 S g O M + T V o P O v K P 3 j w d 5 b L n y y 7 S 6 l M + 8 d y X 3 B r K W h I Z 2 f r w S X Z 9 d r n B z u 9 w z E W s g x x z 3 D E v Z o m V o 4 h 7 s v 5 0 y x F v N y Z 9 z / Q e + / o I 0 9 x 9 V U b 4 9 O a y a Q / q 8 + Z s g J u b s 6 9 k s f K r l W B P Z N 4 a P J f n 6 3 R 5 c 8 3 D t + n 1 t a N 4 k T 8 z z k 5 f 8 a K Z L z 6 g k u 8 t 0 Y C z 1 U 3 N r z L m z V T a N R / F 3 Q 6 P x h z O x J / F Y o S J 7 1 + e X 3 8 8 n Q S z Y B r P Z m H o h e 2 G m b y A H G A t f H 5 b F + G K 4 h R j + b m f 4 o Y B r b O m 5 8 R 6 0 M f 9 F + E O c 5 a Z f t m S c m X / n q 2 v V k u 5 t Z t 2 q H 5 f t T l r e y A x 9 m G X P R D O p j 7 O s 0 + o J 5 l O U N W l L 4 Z e j y b J r F D t L c E f j 9 e Q e 7 t 4 h e Y N k L h v A H s 8 a 3 3 0 f F g P e q 0 / s h 1 k / Z l i 1 v t 1 O l / u W P b c v f 0 o w T F H t R T O B l J L y o X 4 k z 9 F s s g L l J j n 6 9 U y 5 T f L u p D V 4 P N K c M r Y o m E 0 z B 2 D L y l O 7 P F m u c Q 8 u 0 y v + I u 4 Z P w 4 r Y U u T t N F d m U f l m B i h p z c D 0 s 4 j h N / E m / P S I A F 5 M 3 8 d v t G p B 5 t Z R 6 9 W o 5 O H 4 y U g I V 2 R K o O h 6 N h O G v 7 q t G t T 1 + n a 2 L B 7 k a O k u s g B y O Y q J N x v L k i x n k h N 7 O s s 1 r P M i J + S 3 T K N B z c F 5 n o 1 H T i J b g s S U K 0 w t C I c U y 8 M s H o n c S R Q 0 B c 3 o B V z + V n z e 3 4 V A e 7 t j 6 Y v b J 5 p M 7 6 v E e E 6 l B 2 b T B N R M s 8 W q 9 X X y + z d E e I q r r o 7 c Z t P U 7 Z 1 0 b z Z p 7 E c O W a 9 g J l 3 D b d 0 e 8 u R R M 9 S Y n k u h q R O M b G 5 d 1 X Q A K m I l + m v P 6 3 R H b + 5 D / z c b r 5 8 F 3 6 Y S F y n a z O a p 7 C c b a 8 W a c S z X + L 9 n 7 G 1 O Z K 1 G V e f f 6 D m v P Y R f a / b 7 L 1 t 5 9 f r 6 7 n 2 d q Y A P e z G o 2 n c T A V I 2 U S R n E S b y 1 Y b x w k s 1 k U h 3 E Q x 9 O Z n 3 u g b 1 e f N w u S O e c q u c K X W r m o X B z R y c 7 a e P S P 6 / l / L O e L I u s m q Z R C X + a D W Q e S 0 M L Z y l E D 7 x 5 8 P 4 E F r j v 2 h n J M j h f Z l 0 z S j 3 x g 3 f 7 P 8 V q 4 j O 3 b d h J I q r N n Z h I N n M S J F 0 S z 0 P e 2 1 6 4 / D v k c R z / 2 C C M 6 h B d 4 C / F O y j f I I w y F z M U F j K D O S 3 7 U N K C 1 z s X 4 1 u c 9 z F M l 3 E F u Y d Q n 6 9 0 v O 2 k a g L V E p P s p 9 8 e z K C F 4 S x o 6 D G f R d B t Q D s f R x I u j m P i T F 5 L B b o 0 z 8 T Y j 9 S 5 k p s m z j t 4 u 8 h z 1 K D d b i 6 1 A z t R 9 K 9 h D W g s u p n H x D d a z 4 8 1 6 / c 1 R G R w l M y X a Q T a C H 6 s Y h a A S c g W w 3 N S M M Z R p f v k 8 X 6 + K o H P 7 N Q K 6 w N A P X W 6 Q t A K d i I l F I p e K i L 1 L L y 5 S 5 Y 2 c 3 h Z G a R f O n w w j H C + p b F n l 5 L 9 b b R a r z b X y W O r Z 1 v f z B c n E b U q m X c T J z N S v f e c v y K M Q k t + P d l o 3 x 8 S l 0 g u R f L v E 5 i H 3 + 2 a N g v E s C U M s 6 0 g y v 9 N q k n A y 9 R N f I s x R M G 0 P R f E i o 9 M R 7 6 B C E I X E I y W v P t 5 + h 6 R R d T j 7 8 O b z k Y 9 u P e 2 Y K R S p D n K y p 8 k k e D h N E o l D P J I z 1 B A d 7 R O E G M a s n Y Z i g e z e k 6 + / A Y q S L a k 0 u m 2 A Y B g a C s b 9 3 h H v X t z 9 h O A H 4 K i K d U l K O / S j C E 8 g 9 q Z R 1 O 7 / 8 x L l l s w F z i 8 g v S O j D q H R 7 V j W f q k O b T 0 8 X q 0 6 J D e Y N m u E P Z m c f S 4 a Q w v V 7 x T 3 J S c k 7 p O h D i Z B E k W T W Y y 6 K c K h b I Z k G s Q 4 F Z P i Q U t A V O 7 L k d y W u b G Z X 4 6 G H k J M d z P D G M 5 a m e r o 1 s M + q U w l 2 9 6 0 U e 4 K G h H E n m c W W 1 H y k Z 7 H E s 5 y 1 G K x g O E 4 T G Z B E g e z a c g R K m z F d o + w Y r z J a X V e s d 2 e W 2 V E a 6 2 6 m I O 7 v 2 F P B 5 U 4 m e j d + d m n j w A S + f V V R n B Y / W Z h T Y 5 X 6 y 9 E R e Z 5 V M Q 4 r k H N R e x i w u Q 7 p 2 a X 9 N w 7 h H e D Y M p L + d E s 8 E O f o I H a O 4 k / T q K A J C k a n y w Z w B b X a E L N + n j 9 Z o D d Y 4 x p 7 Z + W s y 4 S m K d 6 8 E 1 k g G F z j L H Y d k w c S j X A S g 8 x q i t a d R q i c m d x r m 9 7 T u w g x / L 2 i e 1 g z O 1 n S i c x c + Z 5 3 g S U B a j J Y k r j Z E z s G k x H H r 0 u z O V 2 L W e 8 / I P R + 1 / u f a c + 2 Y W j k + / e + x 4 N p u M g n v i C R k 1 k W i V i q A 5 / H I / D W T J N Y k w 9 L / I V Q F 5 u / s 5 T + u 7 + D / + L b L k j l i B f v v c 5 D b G Z Q h I m X s z U T Q J A v X p O Z Z M m p N K m g M Y S U A Z 9 F e q / + T b t W E j g x e G M S / j 0 L F v O z / i F I K 0 V o 6 n E + y U A Z r t L U e / s K I m z e B Z 6 R O Q T l I 8 J J U h I p I E O i k N P z l J r m E 7 e Z J S / R 2 4 9 F 2 I b T h O S O i u p o 9 q I 9 d N w Z H y B 9 b R H C g 3 Z z A N 3 t C e j L J w o O M l T N g B O 6 s 5 g n R i h E s y 3 d 4 A f 9 E e B E g w F E T g J / T D m t 2 r E P u K O J 1 Y 1 Y X u 4 p E 5 9 X k P V E s k r 5 H t A S 1 z 4 z I j p v v z W c N b q 6 N G t B z 2 i 9 U q 0 v a 1 + k U f L s 7 8 9 T V / O r g 9 U M x a I 7 i y Y C D S 7 c J v 8 M e p 5 q t R 3 D v F 0 u / y K H O 1 A H l M x m r U 2 3 c 7 l P u y y P D X l e R y A 2 S z R m Y q Z R w 0 E 8 4 h d l n A 4 S h X Y b k S U 8 / j 6 k f N u 3 / 2 e u + b x 9 f z 8 n I R 1 9 o / G R I R 8 t b m b d 3 9 D T y V n O w 1 B M k 7 Q F g H Z n U n g E / 7 V x s M M N 4 2 9 i o U r J S M 4 E + 6 5 3 f y I P B i 9 + f U e 5 / L x Z i 3 V Z 7 u A 4 / L d e 5 / M k M o L 8 A u 2 Z p 5 h o g F h A g V K p p V L O i b u 3 v G A v / n b P U 7 m 6 e b j x 9 W i u f R C v n j / M x m N v Y C S J W 9 G Y D j O Y w F 5 k G A y J m 8 h L u 5 0 N u W k S + i w 4 0 w O Y s 3 u O u L v 0 m + L 1 b r x f O / B 4 X K w Z H U k p w g T 9 b z I y A i D B 8 F 4 A K p F U M E I N V C C F v n o D P 5 B o I v N 2 j V w G b g a 6 C 4 r x 6 v v 3 i P q E n Z p D b t k e Q 8 q O M Q n 9 o B k S Y o d m I V y 0 3 K r w C M B w h O J p n r i w h W V X J 0 m 8 / W 7 A f T G 7 s k 8 S V W 4 s X H D y 1 f f s + Z w 3 v C V x F r P L e 9 j W 2 B v Y F S E p B y 2 O J k Z B f z g V e M p p r h S 7 o X f 1 b 5 K F Z m A L A 5 h e F R G r E / 9 0 Q s 4 D s 6 z Z k j q o U y P e I I T E 5 P z i w u k Z x 4 L S s b T E H S o O D m A y j r c l p X 3 f z D 6 5 d U A O 7 8 y o j W j p + n y I q W Q o H H z y 7 f f 8 + Z v s O Z m Y 8 m k o n w 9 R S Y R 6 P x + E l A q R s Y N B g r 8 V W y U n p v 0 t 3 u e U r B c l E U 3 T u h r v n v / E 4 p 5 T O G 0 h w I W C N x W N 8 f B G C g M + Q t v J i U 9 H Z I V l R 3 F V f f i n i f 0 e E H V W u N 8 y l f v f T 5 D i h l D P N + E m c z L l k s P G B O Z k D o w U v y 5 p C Q l 6 K h F B 8 l Q V F a o P k V H h 8 x P O F x 2 V a i W F J x J n F K g 1 B X A E 3 8 7 K d D H J b 6 / 8 t g O V N W h T 1 3 S / I I z m u D 1 Y C 2 G 2 k v 3 o L y Z o Y o i H 4 w h Z V F U r L R R 3 s i r S N V T R c 7 R C W W r l b 8 X 4 S q E d T 5 R R 8 3 D W m t e + R b r G e f r 7 F N 6 l X a A f C g R z Z O 3 p 6 A l 8 S V W P + c q S C F M k t 1 x V + S e W R H X J a d c 3 a s + X A Z I 8 z R V q H r P L 6 B x t U o j C / V v 5 L f r A P 8 u + z R C 5 8 x I S P t S h 1 n x Z g g o E R i J 2 M W C c g j a q R T k R U b C z V Q A 4 x B 5 l J c p 6 A 3 a B Y N k j m Z t v u 3 g 1 i M S 1 M 7 g d / C u z J 0 1 R M 8 Y U 1 c t l R P j S B z 9 d P 6 P 5 n V / Q b 0 m 5 E s F 2 5 G x 6 N Q d 9 L T n I 2 A I E Q G u C V i E g n i r 8 L q S M S g g j 9 h C A l Y S S G S 7 e h J 2 n K c j a r E V G L I U t 1 h y Z O y g k 6 p j W W t S D m 0 9 + S s k Y V C M p M 1 3 P X i a m s Z J Z k q s 2 q f 3 t + Z 5 3 C E n e + m 5 Y m I 7 S K m C t 0 1 w 5 S v m Y z v E c U S 0 g Y h l n g B 1 i w l t a W 2 c F 2 h 3 Q O D u R D a 7 x + 6 5 L g 0 e A g a t p A 3 j a D q N x c z S 0 L t 4 R g I e 3 A h B X 8 l M T N 1 D l H o S f x k i 8 7 5 j E q X c W e j G d j l b h 8 i 7 B / G Y X A 7 Z 1 o T C J 2 H c 0 a F z g E w h 4 d 4 I 0 w a w Q 1 y Y N + 2 W r J 5 I 8 X R A G p q s f 8 3 s f b t 3 z I 6 J P F 4 t D u Z e d b w Z Y j x / u R X k a n i V f k y / Z b A g y g c N u G m d V l T W a z u a X 9 I c 1 W q p 3 m Y L q C o t o u f P 7 k q D V 2 O X 7 C t V r 9 r t 9 k m r F 3 T 3 F Q + n m T k 7 T o v S D J v c 8 G R 1 n X 3 Y r C 9 s V y Q c q A p D Y t P I 8 G L 1 W T Y U A A 5 K L K k d k c 8 S Z Y I c r z b r m m X 8 I u d y O 4 H K b e 2 4 z S Z o 1 y G 2 G Q u K Z H I O P E + J Z 9 U F 5 q f d U a z w D t W k V a M 9 r 4 R V R Y t C j p N z n 9 n L e b r 5 s J h f Q a z q K B 6 5 y E F m D Q A y M / a a a 4 M f T U q j 4 u c 3 b T W T 3 M H d m 8 B M o W R B 0 s / k p 4 W B r R r i 8 L k v I H y R 5 N a 0 3 Z v g F U b y A s q s r I h b G J Y Q U D j f F E e V s S x j s D K 0 9 a x D x E M K 5 0 S k v R m V x m 4 M p K Z d R T t + S z + p J a + 5 j 1 0 v i R o V Y 1 9 9 R w p H X R L z q 8 8 U n S G Y z K j a c G X 8 p S y u O e b 4 5 K X j h p c T R n 0 3 I 5 Y x Y R b s E I x j B P F 1 Q B h L e e x L q n o a s S F 9 0 V R t Q R h 5 D y n v P c 1 f J C d a U F V B I y W 2 3 p R R h 0 1 p j 2 n t n q L Y R n 2 F 9 f D J a n O x 6 B J 8 Y S a t Q X o a 1 x 3 N m c B T t g L 3 3 l l 6 X l w 7 5 i 6 w b h h j D 9 Q v E 3 e F F I 0 J X s z Y A 1 C o k K q d b P e A N y Y s h / c P E h 8 I q S 7 W e L S b e 1 p e Y l S 8 Q g 4 X E 6 F H 6 l L U A Y 6 g C 9 t G b T x r b b b D 3 / L I 3 e d l E q 1 x 7 m / 5 c 5 9 X q x 3 j U u u y e o K T x r W l O l P g f l X M G A g I 7 p M 8 f q G D U + 1 + h h Z I F s z 5 / t j t a e j h r I n t C u n b / R U 9 l 8 h 2 f + F h p 7 o V U A k J n R k O h k E 7 g 1 G o i S y 8 2 D n X r l / / v m e z p e T k M N C F Y D y F M y A E n Y D N Q x 5 M 1 0 f M J m O u n f J u E c 5 K t 4 j M d j Z f P 7 3 P v Q l d 0 I d s L c j c R u U h X 2 5 a M X v Y n N E E d U x U B n U c K 1 C N z p g Q T w D N i 3 + i t H U U 8 3 n X 2 X y y W l 9 n M H c X J + k l 0 L n z 1 d V 9 z n D + j f V p P H q 6 5 M K 2 i U F b p 7 e U W C 9 L W 3 s A + / A / V B E b U l I T P / C S I A d I S w S R D T z G W C c n Z Q K n u 6 j S R x s E o 3 9 E e o 9 z u n u S f v / l u D 7 T u / 9 x R V T X y e x o 6 + D g C E v E G 6 E 5 e L f m q G 0 W C 9 P W 0 e d c f d o e e 8 B A N a 7 P v r Y 4 D C a I d L L 6 p r i Y m i o 3 C m C f k s u w v 4 C 7 G S K 4 3 + B C x D / D + u J 2 k X q N E p T B l T 6 O 0 Z G Q c I L m F 8 B + q w 3 O v x w p 6 X P j q 4 Q t q 7 Y f S O i 8 + Y 6 M k e p 7 5 2 g X v L E b E h x / U M m k d 1 n x s + d t 3 n E P 4 u 5 E y U P + n K q e E J I F f 0 F l L D 8 e L 7 7 U u k K 8 m 0 N k 4 k r 7 W K f v 7 r s X a Y y D M L 6 m X J C z 8 u a p e U p 2 U i u a c S X 3 r R i O 0 X t k S o A i q 0 S n v m H E H a R 7 Q E I 8 k 8 f Q Q L U n v R B / J M I T m 8 A r r L M s d v A B z I G s r T g U v + I + D f 9 q X A J A l l p Z / i i J s f j d C u F V q b 3 a F W K d 7 6 v v J g x k D 6 o Q + 2 O a p s j v t b D n 1 l 9 9 B a u d M 9 k e 1 P S D R D 7 z v i m K D X B S J I f t C K O F C 3 C Y v x p d S d / 5 m 6 o y s D c y c e n F f J l + N Q / w C / g B G 0 r x u Q 2 M 6 X E / w M F Y b g t Y Z G L w f B R n 6 J y T 5 y V j i D R I f 1 I F 6 l b 7 h e i j N 5 C j K r E L Z 1 7 E L f x 4 Z H S / T a y x r G O s Z s L + N F 0 v s w 6 8 X E q o w 1 w n l F u y y p i E I O r 4 p a G n y / 2 Y D m G A N o a F D + s f k r 4 y l i y m Q 8 K T G b Y F G P x 2 f U 3 I O a K w U 8 R X L V 3 u Y D u Y Q 1 m L + m 9 g P A S K p Q k 2 q 8 + f V U 8 X C z F 3 e g N L 4 9 K 5 A V c M F Y p x 4 v v q G w K m E 4 w a l b 5 6 L / S n 2 6 y L 6 C B X + 8 G k Z u 4 r j K + o 6 l T I / W R 1 s Z G g p o o E 8 r P h e q v z / p v W d Y 3 i 3 1 0 j i n O M T e O D 1 a E z C p C d 8 o g E 2 N 1 U t B G a w P L 2 K L d t i 3 D z P o I y V O + S x z R z t Z j 3 L B h J x 4 J C O V L g 4 q 4 c m 4 e 1 j k 3 l W 6 x n v 5 I S / U y j l O b c v R 3 7 E c t b R D y I q s S o Z Q f I n f g M F n N h K z 9 t S N n f o i 3 7 W r d S X i u 1 B B 4 s l R 7 a s d w J U l 0 b T m d x h O 1 e c h L d E u b m D b g a l f Q q 9 V b X l Z 2 s 2 + p Q 1 o o M q C s P Z u B O 5 W I s C J H j 1 v y 0 c e z r q W j 3 Y y 9 Z V v L i f k I W G i O x T i F G V 4 0 o o Q A t b A c X Q 3 k 4 e j 9 C 8 P y w a x S O c q m R r 8 M 5 r w 5 k r f Q O Q E 7 H 9 O r B e u H 4 Q L Z Z Z g E h v F q l S 3 7 k W d Z X q 9 V n W f 4 0 T + + X K c 0 K I q G 2 4 s N 4 B j P q 5 f h e 5 b o k k B e Y d r c R X j K + v w 7 9 c d 9 x N N + a R j F b D Y p 4 6 k 4 r f Z i o A J t K X V i U l 5 0 7 5 P U R X h C j I n i + 6 7 T A x f 2 C l O 7 7 T q a i O p q 1 9 f T g 1 o O u G R q u F S X Z 3 q 6 V P I N W A e A b R l S X t a M M A V w j b Q W 4 B S p u k 9 Q i w I Z P 6 B f S O i J x z o X Z F Z k G y v x U R r Q W 6 n t M / g Q g C A L w 0 Z h X R Z l 2 c d / G U 5 o d + 3 S o w 2 m R k h 5 p T e i W r 6 h M w Y P R o y H q 9 y o j W p M q f W I / N D u f 8 t 3 m J t 8 d T u 8 Z z r T z E 9 A H Q F 9 B Z S m 9 3 h S i t H T u J / I k I j Y X 5 r 0 y n F k V K 6 8 P H 8 M Q G b X K i P U p O n q 2 W S 9 3 g D H k u / c + o Z B b T M C 4 U K i n K M V U k Z 6 u M K X W m q I O g q C a g L T H D h 2 k w v S 2 C X 2 d n q 0 2 n + f f U Y U p C X S h / J y i S Y G Q S x f h i p H N x 4 T b U a U e R n a / P T o I I u G 2 K e 1 a s D X 4 u e + Y x q A E a P L Q D x K J 0 z 6 b L / O + 1 g 0 I s k r / 6 P b o J 3 r Z u E j 7 B g B o B y 5 U a O L q / U I 7 9 f W 1 t H C / x R J r l 4 x 6 2 t 6 S 5 c b C 6 V n 6 + T M c z N J 9 v V 8 / D G h F q D o P g N Z I q T S R t a L K R L x I m h L B b d G N X K i U a C B D o R y v r l K P Q P e T b J 2 7 F g E d e m 8 D P x S I 7 u l m C T a B X 1 4 t z b 1 z + p X G 9 3 z + Y n W V 7 6 r 2 / Q N h Q L 9 1 D 6 g H A 7 I C 8 I e C D u G h 1 Y o t m U m P G x p M k 8 G l T J D V b 4 0 j y X u N 8 r d S K M n n m 5 v L 9 T x j + V + O p L i m Q 5 r W H M p a 8 G J k 6 / N X q 4 u 0 + d b 4 7 a X 1 j w u R z O t 5 T y W p F G y p w s + F N J g 7 b Q g T 5 Z T b P N y 2 Q m j f B d x C x i 7 o q 9 8 A T Z Z O J h H f b H F H 5 T Z Q n w u f A F e Z 1 H 6 0 y P 4 B o K Y S C D Y P 0 a P F 6 j J V H x l + M H W P x h R 1 8 a V C o f c m 4 w T 3 G p F X I 8 w G u k G q y m h I D r 6 m 9 a C o F 5 G Q a / k S K t z 2 O E s p s q D e s / C G k d X d G 2 4 c 0 9 r z 5 V d Y T z q 7 W j j F S s C 9 n Z / 8 n n t 9 M + Z U P F p e Z I v e C w m D h W C C a 1 y 8 g k u Z J R I s l f J X N K I z e u / 1 a k O 3 H y X T Q H d d Z U R r p T r 1 W D z 0 X e c r M g Z V e 0 9 x 0 Z l 0 b a 6 n 2 n W Y x j 6 s l C X 1 X m N q 2 i f w S s U T 4 a s u y z 1 l j a E v K T 7 U + M z b Q u I w M L x 5 D 1 g S 2 d U h 1 d I W Z x Q R O 5 x R c z B r Z f X Y 1 o M + A S s R b G 9 n 0 0 B + k J e S Z V a F W 0 E O X 7 D y Y v p V G x b 9 T g S x x C K T E C t G L v c q Z B w + j m k 4 o w + 1 q v p o 1 9 C 8 g y K I F f m b Q 5 W d C G L r w 1 l L o + f D e t B n 6 U W 0 g y w 9 0 A x Z e c G t c L W d 6 / v Z W v 2 S W E 0 t f 7 t h c 5 c e D t W t S T R J F S X J 1 o R J c 3 k 9 P 7 / N t D E s h 3 o b + y 6 W A 8 z u f D V 8 C 4 J a E H L A 0 r U i G u M T P y h 9 L g n H 3 K K O 1 A t A t K G F b 1 R J X R q / N A x o 7 Z 1 B 9 6 Y I d 5 C 9 S f 0 R h d T r r J Y y e Z 2 e r 1 N X f B e B M + N C 6 m t g B w p + x i Z 8 v p G U 0 v F i 8 4 E f J 6 u 0 J t w v G L i f M / 5 Y n j l 7 g l F / E X M L 6 x l M n v K F x p u 6 7 3 b a c c x 8 Q g h Y w 8 J u p 2 G / n k d p h L D b U R w a h S H w H t f o u J b n w e j d 6 v p s D M P d T b r 4 5 n z r 7 r a A 9 M D W h n x m 9 Y g 4 U l 9 d / 4 e 7 h y 5 E 1 B u 9 O 2 g / g A M T s l e K z 6 H H h K Z G Q N J K a c w S y d z w C R g o q D 8 6 E B T r 1 w W z C m r + z k w L e r j 6 p B z p B 4 0 V J v L V e l b y n 7 s n c b A M A 5 M Z Q 6 s Y w m R k a m D Y P 6 g l o z i Z H C b s g B 1 M f v 2 S A + V r 9 H D 1 y Y F 4 b Y O P e 5 7 u o K 8 4 T M I m G M O k A v M n T e r y F E N 5 o b F r 4 X j X P X X d q 8 n 0 + w / k P u n h G q b T G U u 0 j 3 1 J o g b 4 O R l Y 7 E P h e 9 Y l q n E 4 5 u i D e 5 x Q W Q 5 x m i 5 T b q / M 0 W / + Y P Q S A u v 7 O + S P V 6 s d M y n f e 8 8 n v G M u Q b g / u V 4 l 7 5 n n E e y L 9 n j 1 9 w 2 E A / k l a 5 h 9 I R H R f h H 1 Y O z N C J v D o w l b P x W s 2 4 A R p 0 S 0 T p i w x M I F 2 O q O y B u M C v k V A 6 C W t / B C E d J 5 s Y 9 q g 9 V X i 2 h 6 P h c N D z q 1 e B S Z z I 2 w p + C q l M D I e i v 4 / A 7 m E G 3 T O j o g z L + x C / o a f q y 7 m H 5 d g f 3 G j r w L 4 R + e B n x / A b D Q K v O w 5 2 O c S U w E C L 0 i N n d g R e B F g I 9 5 4 h 6 f U m C 5 5 e Q r t q S i 1 n P U P 0 c y L d v R r G 2 z H d x 6 9 I c h / M t Z Y w q 4 4 F s g r X D v U P A q u + F d + k G 1 m D 2 h 0 k T t x x J N V u m n R E L o G a j J n N v D 2 A / U d f J s o A 0 6 U 2 w N 7 2 E 3 W G T p R 4 S z c 6 4 V i F u 7 5 0 4 Q b p C D Q y V A 8 J A / J O + q I k t O g a V 2 + Y T Q v K r e + x 5 s f H s k k 4 y w h o L b l 4 w B F r c D X + A y D F H c X S 7 B g h N b 8 G c c Y o J c Z T M T K W + j D t C T z n N 5 S L v 1 p u E 9 g A C r d 1 A X T Q U U X h x s x H S / a 8 z h r N N b G d 1 6 1 r 3 m U g T b 2 4 W T + 8 r S 9 Z g 1 f 5 x + 6 7 l 0 g P W n M x C 7 8 J G w w 6 v o y n D M 3 p w C 7 s e c B m D i T K e n G j E j 0 E C m t B 7 O m t o O D Z 8 H N 6 U 7 G o B 5 u E U F / d y r / Q w d S 7 M z Y 4 H 7 q w k V + V G h 8 R D s t a n u D a P E + H 4 c B O P 7 3 X U D z B 8 e 5 J Y 0 F I d I R d y 2 0 l c D v i v g U O D k F L 6 W z B + 3 B B 8 J U q q Y u A h + 9 5 h 4 f T R r g + n Z s B 7 8 s U L i Z C J U J a z Y f N s U m F 3 N q V / X 1 S K t 7 Y i + O x K k j 7 p U q y F x J D 1 t w C R 0 l n B i 7 N m + E l b I J l 9 a F G I d y 4 f j Y U Q K 2 b w y S e o c S x f 2 W 8 6 x g w 0 y F A G m P x N c k a K f e D b / u L N u W K w 7 i C Z z 1 F G 7 e G B J h 1 n H X i Z S u 3 x 1 u 6 n v P q M L Y d 4 5 Q F b 1 x W p x c W d Q 3 x 3 o V n P z w r A Y j U V w v w C E J J q m Y V 5 I K Z h w u W 9 5 G X 2 o 8 L D 3 S U x V W w 8 r 2 4 / v s n y 3 i r E 2 j G 2 x 0 y z Y + e D I L v n b / W 8 H C x / T a V h q X 2 i x S C y O B H M J / o 2 h m I P w m F m c q J a 0 m o v M b Q p f D 9 A F e / f b v 8 m + p t 8 u V o 1 B e P l m 0 1 D e P c 5 w s x h R u g b n H r U 0 I Q E H P J X S E o F O i 8 Q 8 h d 3 C K l 1 m N N x m c Q j k 9 O 6 3 f 7 u r P e B h N i J Q X C F Q l f I T K f U k G 7 n N J O M b 8 4 i D D n R a h x S / g y n c P b e H m s K Q 8 5 p E o a K R q F S z U d a D C 4 2 z T A H l N u L + / / c Z 7 O h p E e 1 W V b H c o B q i c I t p Z L o 4 n m m b u d 9 w u D g + m W X c Z I 8 S j a 1 6 V m A v K s J n Z F a o 1 S q r 3 G 5 x c U R + A p F a 9 m Z 4 R Y d W O / Z 4 d c 1 7 p K 1 q 6 0 E f N 8 d D N l O z 7 y v m H m 4 N 4 t h y b K t W u r n o N S + m 2 6 J 7 n j T 9 J v k x N R F + 5 M w m A f U 4 Z F g A I L T G v G h 9 o / x a k T v 3 a w t 5 i 4 g X z r d 7 x K s + m L U e x d j W 5 3 2 W + 3 B A r 5 5 e Y 2 3 x 7 3 L i w f h V A X 4 h l W 1 J O / R a u b t t A K p O 6 y 0 z Y Q 5 o L e 2 g R / x g a 5 6 o k o U C 1 q n 5 D p a b G o D u B W n U 6 w + r 9 U r p f X O 9 q Y i t x t o 7 H X Y x a z S A r t K p y h 8 D Q w 9 j I q i q 5 L a d D 4 i 3 y I G d + q y X A h e n n S 9 y P + 2 1 0 a y V L w e 3 n v T B 2 y v R 9 q b e t Q t K T d m X b H H T c + k m 2 P Y c z Q m 5 C b + o j 8 x x T F B 6 x a w b D C X w k n b p J H k i V W 4 i E a W 9 Q 2 A c y v G s N X o D 8 0 2 6 a X S h D t M e H H p h u u 5 Q D Q 2 R I X y 5 g q H L k a Q T + h s x m X i j Y A 6 2 l k 4 7 X q R 8 e T h y h 2 i Z X I 5 n T e Y T E P T Z 9 Q 7 Q i H y 3 u b F 3 + w 3 D e a R M J 9 U 8 I R g M v 0 J s M Q u l J R T t O M V X L V g T 3 K q k y 5 d n Z / 7 q r E R 2 v 2 k 5 X n 1 y j l 6 v l l c r y u u a 9 y b f v f / J j M H Y e T T a x b O f S i 2 / 9 k 0 T / H 4 K p 6 C 7 B B l W d J D u P J 2 v h 2 i y t X s 6 p f X O j o M u 3 7 z 3 y R T A I l w S U B p i 2 Q p v R 1 m V C W K M X E 0 y D a b i 5 n d o V 1 a + P N c c t Z B W d K 9 r o 6 1 y v P r 0 H L 2 c r 7 7 u K M W 1 i j B 3 7 / 2 e p 7 y j v 0 o p f x n H b 8 n H t Q e i 6 0 m 6 L o F o w 1 C i v U H P 2 5 a k M X 1 2 Q F 4 D d 4 1 l A + k L Q h A + s H / P P K 5 b 4 N k C E c g P 4 f X N 2 e o 8 k w i / t S W S G Y I M E + o 9 O s n O a R l + b m 2 W J 9 n 1 2 e X m J u v Q S B a h r G H u b 7 f U F s Z M A 7 t b s P B 2 A Y s X e 8 e D I o a V K R d G 2 O 9 h 8 A M c L 6 H P s u a w Z V 3 C g d b l 7 R o o 0 h e B P l p z e r x e r X b 0 0 G 7 q q 0 l n a 2 u I n s t i c 8 R M I w C x V P R B f k Y l e s 6 t I 5 Y P 5 X w 0 o J u y o U F Q z I S 3 w G 1 f j y I m k D p 7 K i s G 0 I W v N o v s X / / d e v s d H 7 9 Z r d c f V t S i 8 N X m z U J J 7 Q z J r I + 1 o P p f t 5 U T O C j B 2 r Y 2 Q V B d t j W 1 d t I P X p i P i K i W 1 D 3 o G y L R w C b I j W D 8 i y J y 0 j f J Q P v 6 l M a 5 E H N Y U 9 l L 3 y T W M D 0 3 t s P C V M v V a F z 9 k K 4 t + o Z y b B T c f l H V u w d 3 u a h y r 1 D b n z 2 v K Q x v y u B g l s h 7 3 g t T V u 4 U g o y m M Q B w F A / A C r u m D N 5 d z Z d P 5 v T u p h W q k L h a d 5 U W 6 O 6 n e b d J o r / j U E a 3 w + 7 R q D T o p R f z z X W / 5 Y E T J I w F k p u b E G W O J J 6 M q U M C O w x R l z D i 6 Q 7 2 7 V 4 m 9 Z 6 5 Q D h G Q 9 Q e l e N Z B / N 1 d v Z p k S 2 B N 1 w 0 L 9 M h 6 o + k / R I M P 7 A r R 1 h g 0 + 3 d T 2 4 + o g q A u i P V g b 1 U k p 8 3 C 8 A H 5 2 8 X q S r D s 3 Z 7 + f 4 D a c t y P G s + O 4 e p d h + f n j r T N g b w j o C x Y w R Q F g e J o W o g o t Q H D H y w d C W w 1 V B 0 k d C H u L R y 2 y Y U T u n l 5 m a k y F Y G K u m q D m l N 6 9 M b f K R m 7 3 0 P J V 0 O i q R 6 D Q V M M n f Q o / V 6 9 f U y S 8 / 5 f W 8 0 8 F P Y V h J o 1 Q h r 4 f O W R j O J c C x B a i D x d q Y K 0 y L W x S 2 J P X m H U f k G d 2 W C t 0 a z F n h A g m P b H u x 5 k h y W 3 T Q L a 9 X O X c x C g M u g E H B 0 J v i i Q i + a x y k x C z H h Q 0 h 1 f f S e C m C 6 m I W h N 5 C i y 6 u 9 r d X 6 N f v 4 E W t x R 5 t 1 G 6 g g h n p 4 K O J p K T T 4 k 2 r o p G g 2 N l c 0 G T a T 7 M X m U x + 2 W 4 N 3 Y c W r 7 h f o Z P u G L S A h C 7 0 4 D k n g w 7 J Y b U 8 4 G W N v U D 3 n e 3 h / j v t F B H k w e v / o 7 r b g 0 S 1 R r s X 8 7 N M c 4 r 9 G M 0 O + X H t r x U + u p b 0 G L n J T s E x A 9 T M F l e X i 4 1 h T h i C 4 m W 3 G A c + b F A S c F l S t U q a g m 6 i 2 2 4 K l R A M d 6 X I 8 a 8 a / S 9 t l R i c b 9 j N A w j w c X u V Z h I 9 5 C l o f 2 q J p h 1 L 0 c g I 2 F 5 c P R s d D b P v q k N a 0 n k K x 9 x r z t B l b K N 9 v 7 v w 9 W I R Q C B O A i I i U b + u l t U N J F 2 h v M q W / p K 6 v y S + c N o u w O g U D p X O q Q 9 Y n 6 e g U s k f p V d m o T i S b t P d J D a b E L E m 5 0 2 2 A w H H u 7 u W T S h I C l i X a n x Y 9 t A s v v c P Z V 1 t 1 E F f w 1 k n 9 b Z 0 u L 5 q b h 8 i X 7 3 9 K / T E x S k w f Q h z E z b Z 9 y W H b 5 O r b b t 9 t H N h 5 n 1 K D + 1 8 G u P H K + a x P z 5 E 8 a d y d 8 r 3 3 P J U O p m v V Y / E I p O u o 2 c m K j r c 3 U q X X 4 L T s B K Z h t v a + M S n 3 p w 2 H Z F m 4 H q t w e 2 i 3 y S h P p G O w i 8 8 i b y F Y l e I N l N N i I t O Q 0 n n J j + z h 6 s t 2 N C A 2 T Y l m 7 o p 7 h C L m x s 7 z 1 U K c U 9 m o P R d v Q m S B g A K 9 L k i t h v i c 2 n G Z E B O j f T b 3 C M V 0 Z L E L o F G 7 y h O Z R i I R V / N v z o u 1 + 8 4 s x 7 M W 7 / F q s 4 A r p v G I y l e b i 7 H 7 G 3 p 6 l 3 a c J p S 6 Z F F r 8 N J C y r e N 0 4 B j G k 9 Q g j H n Q J M b u d 3 K 5 d s P Z D y W 4 9 W n 5 6 h b + f E e Z p O o L N S k Z g 0 P E V m Y a O m d E D L H A m J x v o n L F x 8 o I l u O Z 0 3 k C Z G u Z k 7 m w 1 z B U D 6 B o C D 6 I I 3 F J Z 6 t c w 8 x p d i J N 6 P K p z R 3 O m / K 3 4 e w v n f P 5 e M N P u f y 4 j K 9 a j z l 8 u 1 7 P + X B b M x 1 N 6 X E D J b G a L o t S o l j 4 F U e d i I s F 7 p z U M c J h f H t 6 / L 6 c v 4 Z 0 r c h 2 q K U M 1 s O X J + w o + d 0 F 0 x v D t d 7 o q O l 0 7 F j Y z V e Y z V n d I / v S d 0 b q C T K Y D l H U Q T 5 / D a + F 2 P 9 Q G w y B Q 1 G t 4 x W 8 D 0 v I A S 7 R c 9 J x T l R N p m U I M 5 I G u p 0 a M l q j W e t c D m 8 / e R T e p U u d / Q R a A r p 5 K K Z R + 4 e r Z y q i U t u G F N H E S s / S U m M i r l b C w N q 2 H k D E v t u x M o c d H q h C i u F Z F i K y K 4 Q K w P 1 p S A D 2 8 m l q T t v I C u v p G 8 s t O l C r V w b z F p a P R f W g z 5 l F w e j V q b W g H U W J o G T + f m F V H i a g d 8 X 2 f o K 4 M P K t b T 7 L k C A 6 m b 0 S c U h V J X I S G S 0 + E z 3 F 5 i u S s d 2 l c 6 c 2 2 p 9 / g I l s V W 6 o P d I w 3 m p V e h 3 0 Z R 0 D R B O 6 q K 0 t e o O Q o e K O U d z l X A b P 3 1 0 f r 7 O r i V x b y V 9 5 T V U 6 Y I Q D u z g 3 + j Q P s 8 a z j o a e j 6 s B 3 3 O T L B P 0 F 7 u D v 6 e L b O b t K c n m D f a J E d F C x R B g W 8 V n V D 2 k I q A R 4 1 d 7 9 N P w r H L W y 7 O Q I 5 L P p i 1 M h 3 a a u 7 B Z Y m i M U 4 e p F Q J e H D V c C y / L U K q F c D r y U V B / 8 i c s E o s w z f Z / O K S 2 q F L C C q a T o C e w Z P N 9 f U 8 H c C Z b p 7 F 3 T P z L r 1 J p d u T h d z b / Z 9 o W b W R M A B 2 r 6 r b p M t B q d t C F I O L b m v P C d 4 F y l w V D 5 b L h 7 A 9 I 5 Q 0 M / r K u v K r T S k n + H u B 7 D h m L M O B G E k w V R D n Z P U t X e T T Z t 6 m X W 8 r E x v c B V R X N c t J s p k 9 0 9 0 v G z S T / N e k U q O Z g c b 0 k j G F G V L L A i J z e 9 m 8 X d 2 O M g 7 i g b T V C 0 D G N h b z R Q o q r L k R Z X P K P c A P 0 O e o + N k z W N X R y 0 r U R v k 9 + 8 Y 2 s V r + w k 7 J x 0 + k K 7 0 r j 3 y d w r P L X q k e L z w t v v o 4 v R Y J T h s o m z o f L D P q 3 V c u Y d J G o j f C p P N 2 s z 7 L W d c e L 7 4 U / J U l w e V j y O 1 t c w v n s v + t z Z 3 i k V n J c S d G / Q M I d V 9 H d 7 j O 5 c a 5 x d y S d 6 B 3 6 K i Q f y T S P x i J w H I o R i B A u j T J b h r N 2 s w y u P V h H 8 T y w d p l k 9 W W d R c P 5 V X 6 J e X H i d u S 0 x e g / 5 J T V A H m D 0 x g b G B H P F F 6 p F w U 6 H K W t N M s C w s t H q l I r g I R f R f b H M d a 0 T / + M t P C Q S + z o r Q z 7 0 3 t N z j e 5 t i H x t L 3 V T p A a J U p p I j 2 0 q W 6 0 x t U T l G J 1 K B 1 e s O X q L q i R z G 9 B W D T k j 4 C u l e D 8 C o b s C Z i z S 1 a R 1 5 C O s M d y w s U O q e Q W K s d Q R F Z z m F z + d 6 R P Z y 1 G / + w l V n V i 5 C G I 2 z I w s P v w 0 1 A S s r Y h O 5 G l 6 R l 6 C 1 F + k U a p O I N l v E w f B u q X r 0 S O N W 2 9 A W 9 p j 8 I M w E z k g c L 8 t G s Z d + d 5 + 8 M m w I N u V 9 m A s N c j k L T Z n F f O W r H 6 H A q M c s g q X i n D 4 U 3 i N J b 6 E R I + F b Y t F r M Z Q Q Z y F x + R 7 u P 5 Y 2 1 Z N 1 S k q w K E l m D 9 D S Y 7 e z u d I p z T w 4 N c 6 v M P c r W 9 3 H 6 6 X e Q l E g H w L + y 8 1 1 m T z o 9 0 z T M W b / d 4 n a v v h D J z 6 7 m 1 g S 8 o k + y 6 6 f N U 1 h K q X 2 R g X 1 6 + L o F 4 y v G c 7 K T x N P y O o x D U X c w 3 A 8 F 6 g w e C W p S a E B i Q n G 5 y w j w Q z L u y i U u 7 w E z D u 8 w R I u A 6 m D W o v 5 R O w T k g U p u 8 + w a g v + J q j / p f w 9 B D E C F 8 T Q v M N 6 6 P p D A 8 z + I L n I O 6 L J E t g 1 a l o u l i 2 L E J X c 0 O 3 Y f y + q Q 1 i J 2 v n h 2 f 8 9 g W i 5 E y y W U m H j U G F P 3 B o Z U X / C T m C 5 I 4 C M n Y A k U s a p W c 2 7 T e r F e f a E 1 9 u t 3 g 8 2 q G t G a 1 G f Z + m L T X F 0 v 3 6 1 V W P 5 z D x M a c e v i h l M f U m i S E g A 9 m c I I h M Z N Y u g J t o z 3 b U H h 6 p a i p n s I b o v q k O 5 T J F / t O p 1 i 3 p 8 T w d b / v u 0 G s a / f y K M P X J T A J R B O A p z f S o t b a m z Q A z l B U I k z b E e q m W / N 3 6 6 k Y e J 5 E S I 5 a v Y w d u 8 Y c z j 9 o i 3 7 b O d w X R 5 0 n 8 y H q q S Q u c L 0 U + 2 2 N G y T T k J 0 N M M I T A J x 5 B Q g M D d m 3 E 6 5 V p 6 P N r x 4 u h g k a d F r Y o 9 s + M L O K T 2 q S K v X r W 1 O O w Z U C U S L v 5 Y u b y R G d L x I 1 / L T 6 h N b a T V j m D f k 5 H r e k t K g D k u C l Q y p Q q O A U K t z I I m 4 c I k v 1 y d 8 2 F K y 1 u K v 8 Q 4 j 9 Q Y j J X + e k c 0 l L l x 1 x H T W 7 k c N w 2 3 1 Q 7 E M + e j W x x 2 y f n g F S i q 9 r s X P n v d l 1 1 V X X r q i 1 P 2 a 3 q h m 4 F Z 4 8 P 3 l / E Z F s 9 M F h D F W l A Y q c 6 n / / z 1 d b L L R 5 d n P P 3 S x b D F e q Q S Z Q C N S N M 4 s X H W P 6 p F 4 q k G q m s X 7 t t i w O N f v 8 z Y 5 6 k 0 U N l u J z p Y Q w T V 0 a e Z 3 2 A E N o 1 p r X f 0 S 6 + H L z k V p M p / W M P e 3 G 3 J 7 9 x T m s m y 9 m C 9 7 r i R 5 L m B n M w / w p h 8 Y L E c 8 Q V 0 n 9 D G D I x u r z N U m K y U a y I M v x 7 P m 9 s l q c 7 F I m w 0 y O + u 1 W 0 f f 3 x p V 4 2 q Q 4 J X p Z d J 1 Y N n v F u q 9 Q 0 e E q l h w / n T v d G H c I E M 1 t e j X 8 d w Q B S C O c Q 7 6 x r + x q r l D J f o d 6 g i o u V j V f L Y h Q b 0 C 2 F 2 n + m P C n u G 0 i m q i X h 9 E e u v t i b Q Q b S O p i g 0 U o h X 3 J v K 4 a 8 3 q Q N Z p K 8 a 1 P u 8 e S j t Y S k 3 o V l j T 0 8 2 S 6 k B + e Z V f i m U K F X I o 9 b k A L K z r E j R A 3 5 r s E C V L d B Q r K S / / 2 w K g / L H k O b h F Y W J z Q n r K K 4 z y F x i 9 4 m p U I o 9 E 4 G L B k d J 9 w c 3 R r K X d D m 4 9 e j V f N l c i 2 I o X O 0 k J d R A 7 y Q + k s v + p y p / a c A M V H F Y r 3 Y 7 j q Q f H + + o W K n g m i e x C U S / v K D R a b Q r M w d j U M e / n C 2 g U F K G c v R l x r Q x N 5 6 5 n I p X K p b 8 F 4 W b Y / I 0 m N j P K z 0 M q 1 F X u r V 3 x q F c R 6 0 2 / h l J A F b m L P Y m w H f a k z E 9 t U G v 7 V b 7 D e o Y L c S b o c 1 f D g P 2 p B D z I / q R 3 R p l p f Z y l X 6 i v X C 3 Z G C q n J L 3 K 5 f e v N W y y k R U 2 r h / f 7 5 v 7 F 6 I q q f r G E K T + W 1 X l l d k 3 a e c u m C d Q s 4 q 2 o M W b k 3 e S B S z f 5 2 H 5 N i P e 5 c F I y 1 9 s D 4 R 2 3 x 4 t g 1 u 7 Q X + X 9 a A P 8 l Y E P c g 2 g c d D v P y c q 0 R o g f m L 9 B 6 D R o j f 6 v d Y 1 T p x U G y 1 C E B f x Q Y 2 B F m k b + u T 7 N P m y l R m e h l s T Q a b V 2 9 N h u N C r R R B U K m J F E u p 3 L L 4 Y h F 7 F S 5 Q v x 0 p g O R 0 a l V S N 1 Z P e B 3 a t J p j W d t F z 4 P 1 o M 9 2 F L k O s h 2 Z c t F a o O X O 0 n N R U V a 4 6 U W O T 1 U B C r X m 7 f t Q 4 q 7 V c E T f f e i j r h D p 1 8 1 y / j l b 8 9 t p A 5 o v j / z x U O W J H C X k v h t G w o k y Q 8 U A o E 8 K f 1 r T p 7 d J w 3 G p d Y H u c v F T 9 E p n M C + C k h B 9 U v U 0 y N w H N M K C Q Y 9 s f a v D g V s k + r 3 s 8 a K l 1 f p 8 E r n r c 3 M s a z / r o a 0 H f c 6 L y H W Q 8 w L F H q u s M J y P A X B m X z Z y a F 6 t V p / V A p c O i M D Z 7 C W / E 4 a T 8 C t U U F V S f t W i f u r D i 4 P L w V W t O 5 z d E q R D f s F v a t l V i K 4 v o s 8 e y 1 q U P y a q L w / I N f S Z N 3 S G 8 3 m d g h H w q O k n x u 7 H M c e y r K 7 G V I O o O Q Z V k 7 d b K M p m H s 3 X n 1 d r a S 5 i J Z x + p S g A o q G 1 q s d c n w P o G P 2 y h N R 3 S X n u S t B x x X 8 L s c J q s b r 6 M E h y 5 Y S h M z K p 9 e X d H Y h 7 t E S c v 2 / k 2 8 1 j u v s / 2 c q r / 4 s B 0 i u G S X 2 X 0 w e a Z 0 Z 5 E w p X Q q t l v l s Y 5 M l 2 k w p T z L x b h p r b a w g m Q 1 H 3 f Y f n y 8 7 K h n T B k O o w L q q S 5 U X M O w o w 6 M 0 4 A S W K t w I 9 v 1 R M O 4 C i Z i O Z v t M F e / / T I N v 7 8 T r 7 5 9 L a 3 E e 7 P k 6 X 1 5 / S 0 e N v s k 3 P r A 2 O D y o C 1 v f 9 0 V b e A b d 3 N f z L L O q b 6 Z S C r F 3 m 0 u n m w 2 I O O W L u i B r n I 4 i j f g o u p D M H f R S A d n r w + Q s b R 8 V + p + j G x 5 Q u a H 9 a H E 5 e Q q 4 n 9 Q L K g C / F L Y N i H S y S 2 m j 2 m u i 5 s J 6 I h u 1 C f M n U W W P s J x l B C a F e 9 r 9 s 5 l c f p B r H M k J L a 6 T d d q 8 r y d 6 2 O 6 w X i H L 6 / i / 8 e b y 6 X D X J B c X y F 0 q E 5 n m J k L k Z a w k A 5 9 u W z U g f U 3 R y h F o p I D O F M 0 k 3 U 2 w W i o 6 n w u A m J C c t 2 5 H E 9 1 T s Y 5 F f b c d S Y L 0 d u 3 T F q 4 1 m b Z h y c O s J 6 0 c w q Z H e p D l K e 7 B + e F J l x E r / T m 2 b r H 6 D v 3 a o 6 q v e c R d j W 8 L / 3 l N H k h W C H m J S b c + I 3 Q f q o n U X i o s 3 K m J E K l V Q T w x 1 A V S Y Y 1 k 7 b c D c E F L p q 6 7 4 u R + N C K w z S h 7 y 5 1 Q A w y o 4 / w I l w + 9 S + G K 6 a e / m F + m 6 w V E D 1 2 g s c x c t a O y X e h 6 z i x q D w z u G s R 3 7 y C O c v 7 1 T U W M U U w U A L X 2 j E 9 u t N i e C i M 5 y d u d v M 9 Q L p W 2 t b 3 c 1 d b 9 Q f E x K g h L T C D q J u J g + H 1 M F e D 7 1 w H T I B F m 5 p e h t n 7 0 S 4 m 5 5 Z V 1 h g G 8 J H d g G Z z c Q P g t q L U A p o T 5 4 A 7 h Q V R s z i r d G 5 o v V N 8 m 8 N q l 4 H e q x A y B 0 E z f O l f t x k I o i j g I d d a T A Q o U 6 t i F i s h m w p 9 O f c N v l / Z Y Y i L y F W J n y B s 1 R 4 g 7 N T m u D W U u i 5 8 J 6 0 C f s 5 S G Y X t r 9 6 l R s J h b 7 B V Q U U o v C r 9 i Y t S w n G K 8 s z x W Y G v A O R a y g l W D S w p Y j o E k 5 V e l V w J S I a T d l R x A 4 g U 6 h / Q p F f g g n c + k F l M j 6 4 0 O K x N q S 6 w K v o M u C N Z y 1 M m p 0 6 9 P O n k W D L 7 m f e x T 4 t M K j j l l t q 3 n 5 M b 2 6 0 g u x 8 b Z h d 2 P Z Q 7 I 1 1 R y A + 0 k P x n L t J c C 1 Y U u j X 1 b 1 4 p s A 7 p 4 S S i O 1 S Y v z 1 m W X V x i d q v D 2 K Z 1 x C 6 E 1 / l g V r C O n 8 5 1 4 Z I x n L a 0 x v P W 0 I x 5 V x D r I U c / L m C G 9 z S R 7 L V K b J t P 9 w I 8 x u I Q 7 I B T + t C 2 o B v i x 8 A V L 8 k + u 8 K I V 0 C 2 q H e F Z X U R X d n J / 3 H F 1 H G s d / u C A Y z p h S l Z N G c b H 6 W f a N Y h t T D q / p s / 1 z a W W v z 1 w Q A z U O P B d T O a q j Q F D t N j t v 8 M O j G k u g j Y 4 k Y + u 1 T 1 k G x h c F o Y U 7 m q H E h z 2 m C f 2 I m 1 x w p k O 0 k v h K 1 E D + I 9 J s w g 3 a v t t I 6 8 w K l 5 A G R i F u M V V g 4 w d V I 4 5 l r U Z i 6 G t z 7 u D + U S q g 2 g c q k i U p / a U x X 6 7 + o p t b G q c g o D b X u w 7 8 Z E n g n s v L Q p Y m c n P Y K q 0 h Y R E W O o 3 c z k L L o J C w G J 5 O / G P 2 8 N Z i 1 C M b n 3 e w 4 D c L / 9 4 9 V T T x k a O s i T K / b x + F w w f f / k T B Y T m a r 9 b 0 8 N b 8 F L q 4 3 a 9 A 2 W x c e L 7 6 h 1 p n Y Z A K r V 7 v F k s R D p h D 8 + + 6 A h B m d w 1 N K N h 9 U C i b A j j r n 7 w b 6 i w k e w g P g x + T j V O R P G x E F h R + Q y l d b v 6 k T c R / 0 a 9 R b F F t c j F H k V O d x V k j 2 f t R T 2 8 9 a D H J l W y H U Q R w W L P z f g M B n Y x f P M k / x q + T i h F + X v T P a T f 2 3 G v U k h n b I 8 u e 9 X Y Z 3 c K Q 1 J j y l b y p r M w h s a x o g I L b y q M V T Y z V 4 V v V 7 c G R h B E t p T z Z t o d V v o 3 i D y C a J R 9 I v f Y d C d H w Q F y M W G U I F J Z A G F x v A o D O P 9 A s J 2 O G 5 l + t E N t Z B M q 5 q 4 w f Z I 5 4 J s 9 0 o t C 7 l f Z x k T 1 p g m M Z 2 j L U K 5 4 h 5 w y x R X f 3 z a 2 k 8 j 3 5 / j X t E v f c k L M K I 8 2 L 2 F A o r 9 Q I m W U L s H u x b 8 r k s G O y + I P t C w F m A e 7 b T 4 I i c x k s A J B G y 8 R S c M V 6 e J a q d h T e A k + T 4 j 4 U 5 M J l T x 2 q O v e Z h I f / + 3 B 6 D l E 2 O n y 2 w C 6 + u k m W 3 9 I z y 6 t 6 / 7 0 7 P J r N l 9 + 3 K x v r G e P / 2 Z 9 R H K j Y S J L O b U R M H A U m 4 J m y V F 6 u R 1 K M N B S i A 2 Y U u O A 1 O G j 7 l o L M 8 + L i V b T u l H a Z V a Q E s Q 0 q d k g W U G M H N x r e 1 p Q X m M k L 5 E X W e c y G 7 E t x H R e 7 C N j O G u l q q N b D z t z l A C S U b L p B S 5 + 3 p 9 6 q 7 o i A M 1 D w b c r Z + Q l 1 U / S 3 4 C / 2 8 z s j x a r y 1 T d i M b q U + N l X H 5 d V p + K D P Q i X e J q 1 d b S u 5 d e m P Q G k X N N j 9 k 2 P 1 S 9 h W A T 9 B s U 5 I x p X n h S 2 P m 0 G H H f A U 1 D W m t d l o J Y T / r s A i X f Y X Y B y U E V B h N r j a D 8 J 1 U v e G u 3 i H Z f 1 A / M 9 F Y X + 9 7 Y o i g B x B L R c i V 1 2 h A D s 8 i u 2 u W r M 2 D 1 l W 9 K o g 3 Z l I f 0 E q u R 9 j v X X 0 G s X q r D 4 u Q n m / Z j l y M E g I c W j F R Z T i d B l Y L e h 6 Q L z 5 f m K 3 m X u d Y j J G 8 h f r L x B s 0 J w Q 6 n a N e o 1 n n R v q P 1 4 L v 3 m X N 8 9 H P 6 S K o W g m 9 T 1 Z u h D / 0 E 9 i K 2 I u w E E y + G h U L 0 X o n V o q M c o W r p o p R w 0 2 l 7 s Y 1 i J p d q J D I N Z D p W R r S W S u D Y n y 8 B O z l i s 3 a 7 v / u 5 + 6 j + K 5 X e q / R j + i 2 D z Y i T 3 K R f 9 P 6 0 L 0 C o q P p f g B g 5 X g T H J A x h E B a U 6 8 3 p V d n 7 Q G p a c B 5 a T 6 + 8 i p B 5 l q / R e H K n H S y g p h G t F d e z Y j 3 o c 2 p F u r 3 d f o Y N E 0 H o 0 i 8 9 S z b E E y B G i L F C h 2 t 4 + b d H F q Q a l i s p O 5 x A K G m c P O 9 g N t A 5 P V l d Q H + j 6 t S s W e 2 e D Q k G q 8 i z H T x p 9 Y E v j P M z o U X T 9 h L z J l S K w B 1 B 6 7 i Q i A R R X / c p H N b B e z / / / D F b 2 L z r 3 f 2 7 h n m 8 b / 8 O 3 l 1 U m q Q a H m / W y + u 5 q m u 8 1 b I z j g Y 2 V 8 + j I R i l g B w 2 7 d b I W A O G L 4 + G p B B B r E j A l d h r O 3 C B V 4 A I R I v f q N m 6 N A K z h r M O y K B q b a + t w I y 1 o 3 t U z 7 U T d m N 0 F 4 m X n O x u W + K D j c K J h O W 1 o F l w P J P T g d T a 2 / X q + n N 2 Z s d T e u i 0 g 1 0 3 Q e / S 8 J C u S L D p E P X y g G 0 q v O Y 2 o i g w I S j r I H x U i Q y H Q C + C D L Q u A 8 G 7 D l f 5 v e U u K T M D z u 5 b b x S 8 q E h 1 5 V H n L 2 2 u q s c M l A W R M W w / m A A c M H 1 B T i 4 i b E n E 8 G w u i i 4 8 g + Z Y 9 6 w d D 4 X s I u M n c a 8 3 2 d c r 4 h 3 8 x r S Z K 3 6 8 W l 3 L t V m 0 U G w P K I R 3 S G g a A Y / I l x S V C i j 4 3 v V t P T v b h f I D M 3 3 R N 8 o R J x O J w g g P B n N m w V L 0 l d n g H 9 H / r p 9 x z f G I 4 b D B 3 + V s 0 L u l e j y w D M V p U g x / c X u A U K S H C y O X f M c J 6 Y B z t o a 7 5 0 N y K K S z H 5 e R r V + z j x + z N c x N b I D T m x o 6 7 n V 6 v k 4 b 6 t Z m x D D 6 r X 0 4 J i 5 N z p K q h C C K w k r B B y T z P n E Q o f W B h l 4 3 V 3 y 0 u y s m L y G B r f I F l A G Z S y y 3 n / R p C j s w 9 T Q M Z 6 1 + P r r 1 8 V a E 4 9 X Y e t p Y v K Z E 2 5 t X b G g h C r n B f 8 j 9 p J X R 0 6 v t D j B 1 5 S 3 H 3 z O 3 Q F / 9 o 4 h h n 1 J k / C n f g 0 2 Z q t P L 9 F z A K c c Q p 9 u K 6 C 7 m M G 2 s 2 Y S T i I Y F E Y V r F V c G d D Y M q T F g J U U 8 2 5 a p g M B V v 0 S u h p T M B M z k 0 l a b k f H d s x S 1 4 a w 9 t R 3 d e t T D Y k a w v W 1 F w 5 O B o a u 3 H k H z x 4 A g 6 D V u L h 0 p R k w A W j G R f J M C W C d P B k G + L 4 u 5 I W N 8 f 8 H T 2 p q Y B 9 s 9 a 4 E X E 9 L u d Q r m F D 5 1 F d g p 4 9 w T G i Q V z L w V Y v p b U V e 0 G v / O 1 m S f W J W q y g 4 i h S u V T J l H j y h + N G n J s q + T r S L v V J H m J X S a J V i X t x W o q E h c G 0 r H 4 R 9 Q M d L 8 n N 1 y X / M W 1 b 5 U D y h V W i y u a f q 7 K j Q k 9 7 + 7 h q y N Z m m w c n D r S Z 8 U r h L t M D o S d 7 G n j q Q Y G z Y S s k 6 E W Y v e r + V 5 h M t h F g J C F T 5 N h 4 g C Q g x 0 F o d M N I G w Q D B r g f e k K O v w Q H d F S b C N v m M h E T c C A Q a n K Z c X N Z 4 k H j h z 0 A Q S W 3 V a n G i o x Q E j q Y 6 l N a f d r Q p / M L K Q 5 t w C G f A Q H y L x g g m o k l w t k V u g i C q i 1 2 u O I o d e 1 H k C h 8 0 t q B z C h 8 t s f m V N Z f f 0 Q s N U 3 n d 6 A f Z 3 C a N A X L t I P 2 X L f 8 4 l g X p S I x a o V M m 1 B y w g 6 j X 0 W B e H w T B Q 7 l T 9 B L 9 c C H N 1 D I S i G n a A S p Z 7 L P a V 2 e K 6 a Y b i G v g e q 5 u a z 5 x k t W m 0 G 5 L V x v j e n j n O I O n Q k K i m G A m O Z 4 7 p G / b M n f z r f 9 x c L k B m D n H k 7 D q x z k f O n k M 6 J 1 K P A D R v I k x g I H m K O f R h z 6 P m l 3 a U P l g Q b O g O W 7 C k Q 7 g z Y c P J U J 0 T G 4 r s S i m 1 E T U 0 3 L V 7 R K t d Z d X D X F 1 U V t V + h x t M s L h 5 M e p l t r j J l p f p l X z S g H g z Q i 7 t M g 5 V k Z q 3 U M 4 Z m z n f C P d m z B + + 4 k G w A o M V 2 k j B m t s e B w h f Q 9 t 3 M Y 5 g h A E 5 W 3 U 0 q F S G t q 0 t B i M N l N + M k F h F A g 0 w f O F h K C C 2 4 z k 5 q g 5 n a R R j d O t p d 2 t p r / 5 + d W 9 C H i N r L b 7 l E / 7 f t C M N D F z D U t / B Q Y H h g G J A O F 8 1 V 9 n W Q f H w L a f 0 r n S j O + E 1 J B j 8 R C 1 9 x c f Q C + 9 3 g U h t x 7 J W t j K 0 9 a w r T k 6 5 L / v M V l f X n T y k X n f N k 8 v f b + H 4 b V d F Q 7 H q R d A r a t n e 0 h / 1 D B o O t e 2 a M b f t g m G s G M q o i x 4 3 T E 8 I U o 2 B 3 L U a O S 8 a D + E y b g l 8 y q 0 u p b A R 6 z F R v K t O 1 h O C D O T y w c e 3 z B b z z b W 1 n X v F S f Z K 3 l N b m 7 6 o m G g M m a c / h Y S H 5 s d G P 0 1 I y A K S V Z W + c Q 7 u O H H n g d b m 3 6 g e h Y 2 v y k Y F s P a W Z M / H V U F 7 U c s 4 l v S Q 9 j 1 z F 5 Y 5 u u H Q 2 1 E I 0 U g w R 1 t A r p B l E k G g 7 y y 4 g S j G J Z Q F v i W I K e 8 h B S n 6 H X J T Q z N 8 F r c N k W 7 3 Q G b D i N Z R L G f F e t K d j W 6 f O e c c Q 1 9 N 3 / V U n 0 A L S Q 4 T l O D P o n S o U J 9 A 2 i B 8 A E R A Y w 6 J p m n 1 2 Q a h 3 2 b Q B j q s 2 w G t R e p m D h 4 a P g / X d / I w F H S p K v L G e e l Q 8 l K D J n a 5 a a v W C a B h v j 9 3 P i w A z + v V 9 T x b 2 w o C N d 1 z e 3 E D S A 0 G V T X w U l T Y A j w i 6 N L 6 l 9 g Q 9 T i 6 F P U W 9 Y D c y g F B Z j p 8 K z k L n Y B w 7 j q h M o y 1 m f J R r Y + 5 r c 9 W j g U a G J 5 K H O 2 L F z / 3 F D c P p m Y g 0 N 2 I C s c z W N P g t S Q N R u 6 p 0 v i a 7 p 8 4 r e j 4 K S S i r k k N B B n o 7 L 9 e L a 8 g d L F L h d + u F p / c F w W B r H X d 2 6 L 0 9 d c j q e M m W U H e I l + V i u N O G h 6 g O a B w t S p a N d + e 9 Z 0 O l Y l / v d o s b 0 a P l h f Z w p r V z g S F 0 8 F K 4 b t 2 T i Y m K J 6 a 0 s U v V o u L 9 K a G Z z Q C R o Z J f L c S J n B C + O a C X 5 V x d P 0 L J U x w 1 U m 0 t 0 q g c o t K B G j k R 5 L 4 L Y T f w d X T p Y a p c U h r j f W 8 W A + + + y K m 6 k 1 I G Z I y n D + v q T + V f W B h 9 L J z M a b V d d j u C t c 5 d b p c 0 E V F 5 C I 9 v 4 a o P e t 3 1 z 7 0 g 7 F U I F B E B d K T G l d d Q E K 9 H M m 7 A O g f G 4 w I + b T M I 7 S Z c s + 1 R A 9 G l f 7 1 j m G + 3 d Z W O W x 9 A + 3 + T / 7 y 6 o n 7 P 6 7 I q i / i t q C 4 n V E I J 2 M K g c F m 4 N p A n q X w T s o y n o G 0 n E Y R M x w m 1 B W A h 9 L q t 8 N 0 v v n V 2 W b Z P S k 7 5 / H o l D 6 w a 3 r b N t 6 Q 8 t 1 6 X v K f u 7 + i 5 y X Z M J 0 R F A X Y F l R t U r x J x x a t + O L Z G H 1 I i w 9 a + J m E 5 B 2 m 8 / U v 9 z q d T 8 g s p I 1 z K V + 8 9 7 k M k j E 7 k 0 o j G A e p B 9 N 1 Y g m t K 6 g z o s M w H T p l h g u n + + 2 q y 0 z + d q 8 z S U / W b 8 0 T y f f u f S I 5 4 0 I A j f c L G U D R 0 1 S d 8 W Q y h j y 6 A K + i M E s s T 4 e Z / O X V v c 7 k C 1 r E K X B x 4 3 T K l 9 / z d D q Y W 0 W U 4 i a D J A c Q c r 9 7 L Y B z n 9 D E L C E Q 4 V N H I N t a L V K M S t l 6 L O 5 r d K r l 4 V Y b Y o 3 K 8 e p T f n R b e E K + + p 5 X q F E L w 0 4 L u h f j I C E x L s Q I R b j H G 8 d 0 Y Q K D I A i O C k C q b c e X b / 9 g 9 P 7 R A D u + H K 8 + P U e n 0 s x 5 q V r X 2 b U A 8 t 1 7 n 8 4 g h j S E / 5 U m g o 5 / x v Q s I 8 m G w z w R C 6 H i N z t P J 7 2 0 v y 6 v L + e f h 5 z T y q C O k 7 X T N O j y o M 3 6 c l A l V c s d h g D s d T r + L T L F I W 9 b 7 k X U w N F 0 r 8 d N u p j u V b m q / S 0 e T Q P 1 7 c 2 Z N d O Z r O W + + n 6 9 B z p c + 7 P v s q v P 2 b V 0 2 H i y n t f r 9 P b E I W m 8 J O R U / d Q / D b n E o M G t o a p T z l K V M Q L L k X g b p q N Q S b h h O h F k o N h U W Z x U 1 z x H n Y M g 0 T 6 D I L V 1 6 R 8 z j O H Y k c I + 2 D p y F V d c J f D u U y F G 5 i A E Z u A K u c J i H W h d f s E w + i z W 0 f I s s 5 a m Y 9 w w 2 m f c M D e X X q 8 W 9 J t K e 5 6 W a A x a k K w r F z k 3 P X 5 V e c E L R Q 7 d Y n F p u 3 m t h T w D L U 4 x m r U u O A Z n c r 9 f N 5 q z d q X f z u v n q K f L 6 n A H a X M 2 / U a U p u f 6 S A M p H D c o O E t I b H F q / D H l m / T B B M v A w d J l m u 3 O G 9 0 u R Z 6 B 1 q c Y z V q f T i r t E I t T v Y i n o S K Y K 7 J s 3 V u r 1 3 J t 7 n k U O j L P i L P B v A q 6 C k J E H e S Q L h A R i w r Y D n o 5 r q y C e / X R 7 i J c e Y e 8 q m d n e / W g A / T K G s 5 a 4 U G j u i K a a W H e 4 7 k 0 l l 6 o D 5 / B + I H p I 6 X 3 p + k 6 v V l d p H / y j / n b o 4 f H 7 l a Z W R 3 U 1 y q b c d B F D s F n A P r H D f 4 C 9 D 8 H / d c g G p X H j p b r Z G Y m Z v s K y U W B e A q r W G 0 D W 5 N v T 3 Z j d T n B 9 x 4 W 3 e I F V F W y n X D h E h 1 4 o G Z N o V t g c q U j Z 0 h L K Q d 0 C 9 D H g d E t 1 o j W k f u j o l s M C 5 X Z 7 n n X o o 3 p z 0 W w w 6 c F F O V g W 8 / B H y f 0 6 s F t g E l Z I q Y 6 g n 9 r A h V B B r p k / 8 g l l N X T C f 3 c Q 4 i t R L 0 J z P l 0 / o + i b 0 F N c b y A O n w u q S 2 l 1 o z V 5 a b s v b o g S 4 A E a g O X f v B + 7 H v t a H a k l o u V H g s K Y 1 Y K J 4 s L t w U S O Y d c j o y x r P N X D m 0 9 + e t V e i M V Y I 7 W L r g S J d b e r t T c 1 K 0 V I / R c K K p l B Q G Y + K D 3 C J W Z x 5 A e C 6 D L V H 8 2 b R S 1 m 7 x G j c B A Z 9 I Y 0 1 q v 2 y K 5 3 4 d z U j 2 X v S j q 2 1 P c c t i q 5 D R 9 r Q 2 P q n e x N 0 R n a J L C W 8 y y d s F Q 4 o M I R h 5 y 8 h D i E t F o v 6 X C c X X a U E f 0 b L F a S 2 z B V m b 1 r p V 9 J w h H s F S q M 7 B 6 d 5 s c z l X f V c v V Q N 7 m 2 h i k k 0 v k 4 / T Q E 0 + 4 h 8 A 8 a n 2 N S w Q P 9 / b w O 6 M S c n E G O v b 5 Y N Z 5 7 w z R P 7 T L S / q S 7 f o E o j H h 8 2 n a t q / h g 7 C 3 L I 0 E + i 8 s 1 y 3 Z Z g p / P Q p / t 6 k k k B M w q Y M 0 A X k C 4 L K w r h 7 t 9 n U R f q R E V x e y C F r c x U j n f h d X R 7 E W V A a 1 P j y 9 V D 1 N 3 C 9 h J c / e L u G q S v c U b l c 0 p u d p o h J T L V R q x g 0 L q 1 4 e 7 n 5 0 w 7 G w D N O L x w s g x Y N 6 t j y 6 0 m 2 E y g 5 A i M q y L r D h t 6 w w 4 t P 2 U E T P S Z x q v V U 7 s I m Z I 1 l L O l B 3 1 X 2 G f a v L X E 0 h u b Z I d 7 k f T R e q 7 7 3 U L f F m 7 M J 6 j q 3 L L q T 7 I 2 W r M 7 q 2 0 9 Q 5 3 k a 0 p Y g o p t M R 6 K w Y / F C 7 E z 6 N O O o q a 4 i i G Z 0 K k D y H F x f q R s G E H e F t R 0 y G M Z q 1 F f X g 1 o O O O Y i 9 Y p e r m 5 F s m z B Y S u T K C 3 Z 2 p L M a i R j r X u 8 Z 4 r 7 u U j x G I i M M V K M O y g R K 7 Q O c E a D q D C t X G L G F 6 b C l t k h e B E J s e Q l 1 w y D y 6 A l J l k w 1 e c D n Q 0 r 3 e 8 Y c z V r d 7 e D W o 6 6 l B C L V Q W 4 b m H J Y d I m f v k r X Z 7 W + L K e 4 8 i C P b F u C E F l P W y I c + 1 B T e t g L s 9 x J r K w 1 x 3 5 K R i u e h j 4 c I 6 1 r j e j U q i u x 1 V o X 0 h Y n H B H d F 9 o c y l q K Y m T r 8 y c U 1 l 5 u b j L X V B b O v R L r I C s t R V + y 1 E J J 8 G 6 9 u f p A 7 1 r T r t B 5 A X u 9 J U l V 9 S y 6 n G 3 o h S L p R k f 8 V M i y y v U W p 0 A q R Z l 7 N L 7 D e s s L s O B a 9 r t T 1 T Y M a C 2 x n h P r Q R 8 E / G S f h Y N V / S 7 V P i y 7 i t 2 d p N + u V r d 6 m o Z a p 0 W p s f T N F s X R T 4 0 Q t B D Q J T x d h G B 9 X w X s y g w o M A / 4 g m D w 8 q Y O F N 4 i v 0 T y C t n V c d c r U 5 x 3 5 H Q / 7 / Z 4 1 v r q 4 a 0 H v R Z + s C T Z r m n G b O c Q 0 e y q B g S Q a 1 P Q 7 Q W u v e X 6 r M / L 8 U 0 D X f o d 5 v n Y 7 k 7 w n c 6 z A 0 i g e s D Y 5 Z y v Y 0 h 2 v 1 K Z L U e t I Z x 0 Q h O o D 5 v 1 h d K v 7 b Z 8 O F D K L w H 1 r A / / i 3 Q N P 5 2 z 2 r 9 L / y b B m I I W i i Q V n m i 4 p E q P S 0 N p n a p p d y h F f F X 7 p E R v P P p d C p + s 4 a w D P u i O 3 G v n p u q O x G F n 0 V W i l 0 6 R C i D Y x H i q X 9 Z x T / p D N S 4 k j i R 7 c n 7 1 O e e s f p U u a z V 5 r 7 + t b 1 T 2 / H i d Z Z 8 c 5 S P 0 6 H B b j X 4 8 + u l H 1 Y a O n 7 8 c / f T L 6 N P P P / z Z m D 0 s 0 f L Q v K V v m z r S t W T X g e Y O e I m s r D h r T 2 n i S W c 2 J d w t h 7 p d 1 9 R 7 G T X f 8 u 3 z F u O n g 8 q I A x X W V r v v 8 X q F V k x 3 B S u N S T Q t j 1 r P i E 5 G J 4 j E s J o F J v x M h V e r T y H y C w m S F r p R 3 Q g 3 m 2 v s o G H A + 1 U 4 D c R x 9 4 e T q x 6 Z W H U i X e y 6 / F 5 X a i y N Z a 6 X U 7 o v M + l G u I A g 5 q W W N q C X h y 5 w I O c v 9 V J Y Q l V U 6 q P d U e n Y G z 2 l y P w U a 6 c Q s z A q Y f 3 t s N R 6 F G u B i 0 G t z 7 v l G o X r S u Q 5 i P e Y K C T + G + n d i r Z 5 n q 7 P l w V / R I l 7 L w C F j p q a j p 3 D a G p K M k T / n W X L + R m / N F 1 y t e y 2 o 4 R 1 / r 2 + O p F c I X I p f e 2 X F / F 3 o a 1 h S Z b s o 1 L T 0 0 l z s u E W / V y j B H M / u D B 5 T Q G i V Y 3 C 6 Y S 6 v H Z 0 l U g s + l m k b Q 4 A e B 3 i e / X R r L O l X 9 5 6 0 M c J F M k O c n Z p J w A b j W p R l K e V w J n e b f / V Y L N d T k a e a C 6 N u 7 f C f W k o A u d t R L l g Q M F 2 E s M + p Z j Y y 3 y B R y M c u E y g M g F a y x 8 F F e z x Y v 7 x I 9 9 l 3 d 2 5 N C M l C 6 W C / 5 u z z t + Z C 9 7 5 4 O j 5 f A c W S L 7 W 3 B 6 7 B + l 5 o 9 v B A z W H M Y E Y a g X o G U U U X t + i a g 6 p x C G l T 5 8 1 F Z S X 4 I F i B E n n A o o / 5 D T u n p o 9 T G P H 2 A B t P J S W R d N q K l g 8 m h o d 4 6 k i p / g 4 p 5 m q O p q G i Q T l m n F E u p y 3 q o m W Y + W R 4 / l m y Z / H i 8 0 H f p x g n 5 v q o F p X Y 0 t D / Y 4 h j f O B p c A r J l A C w Z C U + M J 0 b c B s a X F L G 4 y Q i M E 0 a g / + C 2 R + x G u M 5 C V G J + c P R l W h d Z Z P i n q s b f p T Y Q k + k 8 m + P v q p O H T 1 E e u n 8 a j 6 B d b D j p m + Q 1 Q b z R d f 0 8 2 n e U / S k V A w t q A 8 E k h H o M h Q H W j K a K 5 q 1 Q 1 J Q V V T t I P 7 X m u J Z L m c F 2 r 3 0 S / H s 1 b n j 1 B z V D 2 o p G H F q F W G 2 T P y N P z + e q X 6 y z 1 Z 1 4 I Q e 4 L q F z D R d P m t K G v o q Q L w z e j d 2 c S K R I 6 f f o b k e D x N Z C z 3 T f s u O t 7 K N N A + q o x o 7 a Q n q 8 3 F 4 r u u X a v u I 9 p F q f o Y V Z N y + u 0 s v Q L Q y G Y 6 b Y h O n 5 6 l n z / T 1 7 M B 7 Q h r R s / l j i j p D S G g 1 l Y F U M B Y 2 K r b w 7 5 K d C m k 0 G I r 9 7 w U s t D w S O a s O I 6 a h r Q W u P w G 6 w m A E r K m O 1 g J b G i w M A S K d K Z N d 4 / F U f k R r d 5 S / R Y N 0 h k p w Q Z w I 3 Q p Q i N V r B 6 0 M z S v I F 8 H B z O E 4 0 U 0 r f 2 E V k U i w j I E 7 0 x 1 S G u K b w u r y L e b K 7 L 7 P h n O y p 5 B 4 4 N V Q + e P g J Q o H S r 0 j H I + p F s R 0 e a Y D C l m d h 6 h 7 D q n L 0 + d T 8 H u 1 7 1 1 T o E 4 3 V w I 1 1 Q z q Y 8 I s P 9 p n V J i K 4 1 o / A C L 0 o d m T 6 s Z L x 5 T e k s Q m j 5 6 u I H b D o Z t p B z V O X g w O h 6 C 5 q Q 6 Z H 2 S s C m / N T O O y l f v f U J D y F r p q S 1 E J 7 T P I o C u I z S x N 1 Y f U + i q W k X 2 2 6 W / v b j v X X q 8 + Z Z e U g P a j P P l 6 / c + p R D H q F p v Q D A 5 e U U 5 p X B 4 h S H E 6 A V Z X 7 8 p f f m 3 + 5 7 S l 9 m S c q 7 G C Z U v v + c J 7 e h q Q x J C W Q c t + 7 B x p F 2 O g s g 3 p B Z 3 5 y L 6 u r b k I n z h B 9 I a C E O H J A Q N i l p T T i L u K B d 2 9 I r i / j t k I M y h 6 o t z 9 G + Q h u C O l D j m 7 1 J R V 7 D f 2 7 G U o h m Y i l y 0 p z 7 r v d D 6 B l d o E v k Q R J m y r t O L 7 G y V n k m q x I 6 u V N w L R x F D C D 6 r 8 L u + I l K C J + K p I H B s B Y G f 0 y e E n k q O M v l 3 Q A I Y w a 1 6 I q h L O A m Y O P R m W K S q N 6 d W r Q I y m W G / E q y Q p x V O r l u r f h F k I A d y E G o N / A c k s g 5 x T 6 P U Q Z H W V q W v y 0 d U H q g f P I t F W 8 n q q l C f D Y x f N w n R V 1 7 L q g z V C u T 0 K 1 F X K J S v b K 6 g V / N l 8 x X X 6 N Y F 8 T 7 d u t q y R I Y m 6 H J Y 4 K k D j y U V o 7 S B K F 0 Q d V j I w Q t l U E 7 v 5 L g s Q z V M P d 1 8 W M y v 5 j f f r K 3 e i Y l G H Z f B + q U 6 H J d q n I X I 1 U P o I 1 C u 7 9 J v F I 0 q H b p N j E N r n 6 0 X 8 4 a i e A p d e q 4 n d P 3 0 H 6 5 E V v h A G r E U X n k R 4 2 Z w K / 6 N s K N c z D y k o q U r Q i q I 5 G x T H h l j W Q t 4 q o e 2 n n Q L o 7 G 2 S i r T 2 L z H U E p 1 b S l G E C Q Y V c L r + b l i I T w 5 r 8 V g X 9 H f V f 7 J 9 d f s I q + 8 b D c 7 c F y N l e 9 9 p y v a l B O o / 9 Z f 0 5 v c 5 K j L 9 / 5 y f q P C f u k C 6 L f b B R 8 D G + 4 t Y B 6 K K k k R j H H c V R a s r 7 R N p 0 8 X 1 M d F f / Q 8 4 6 A I I J I Q 1 s 0 I c t O y q U h 7 1 K S U a K C L v h z P 2 u A d a R 9 2 R 2 X u 7 7 4 3 N r m n 0 I 6 C K X y 0 g G 2 Y n 6 e 1 D K X G Q r h t H + G + M p a 9 7 / 7 u b V Y b 9 2 b d g n b f h P h x X J e k P D W 6 T O U p Z g 6 1 a E i O g t W u g M p R V k x / r W 0 9 m q 9 b K n p H i t I a 0 d p 2 l S + w n n X X u S L b 3 n R u k W F a / X 0 j r F n G 3 n F f L S G k x L y M g X / Q 2 6 Z C Q R C O q R w N A g g p w q p D 0 B Y P P C 7 E G U h f 6 O G s a T 0 m 8 d I Y Y 7 E N 0 E O r i q K X i p S R R T t L R Y / p N 8 n O 5 9 8 8 X 6 8 K V t r 2 O 3 E o V g 1 W X h z d 3 x b n / P l k 8 3 E j + s x 2 x K 1 6 1 n Y J 6 0 W u f b W a n 6 i C 2 1 N 0 c I 5 x z 6 E Y x z c y r a d P a / Z j u s h y t 9 z Q a d R X 9 D w l I b E p / H e i v M D p A G J U X T T h E y W O l f c V A F P b U j E k L z L K X y O H Y k i 5 9 d M H f I T M h Y 5 D U H c d 1 z y g d W D U + N a n n T 2 G v W q 4 6 o V L k 8 y H c d 5 w m x U P i u Y z W 5 c h p / p 0 v G v r I Z S + u z K n l a 5 W F p g b s b M J Y D o 3 f c W i b 6 G c C j F O 3 q b r v B S k n K n O M v U 3 u / M b 6 i Q 7 l / r J n k d v N i b V 1 5 S y I m b l U Q w L 1 C 7 v a 8 + Z d M M / F P I M R M p f j G a d r J e 0 T m q 8 o A 5 C x w + S z J / R h J S 2 s q D G 8 m r x A o w E 9 J M y y A D I K 4 w 0 Q V J A P 9 t d g 3 I a B 4 E i 7 Z r G r h X j g 1 / 2 D R B Q 0 v 1 Y R X h R 4 m m R T C 1 5 m 4 C A x t L U F W O K u v U + c / n X d 8 6 K f / e b 7 p r L 0 + w L P S w b N 6 V 8 r 2 m 4 7 h 6 + p 4 N l T + R D 6 V + C u w o M D p q y g N x P k Y + G 0 Q Q Y z A x 6 C 9 8 H a A u V U u e z X W l 0 5 e g s 7 H 7 h H f O 5 + z / o c s Q r g u o F G L g n B G z z C k 4 r W Y y X u A o o p u u v U p d y t 7 s K O s l B U i z w 2 O r L 6 v i S b l L Z k p y K f N I A u T L u L s O 2 I 5 N n i O P u A Q H T j K l + o q 4 e y y 4 K 9 R 5 8 K H H e a Y K q l O w + s J 5 J O 8 Y W V U D V / f v R 9 j 1 U w F B L X V h 3 i O p 8 y I 8 a h 6 y f 1 S P 9 D d a D P m U X I p 7 e i s X P n k e + a 1 A 4 D x y K 2 T I Q 9 + F Q F N B e e Y B + + 8 f H v I v 4 8 X x 9 t q h V 4 J a k w u p k G f v z L o 3 E 2 Z h 0 m Z X m Z a H w 8 R b 3 N m E V G o x P a P o E P Y w g w 1 s c D / H l p R I o f 4 N R L j + Q H a u P e I d i z c Y x r d 1 T f o X 1 p H s n c Y Q 7 y N 6 U N P W f f O G D U a b 1 5 o o E j K k / C 7 C A v f T U I P Z U T Y K R C C j K K d d c w K A z O E B a F x s X U 4 m Y l 3 z d A S F R H c i a + n 8 D f A R N v Y A h y J 8 S z 8 3 x 4 + s M f 6 W 2 u l r D 2 s t L r L 3 n 8 l L V R 3 Z 3 S 9 P M h Q O 1 T 1 h A G h / t L r 9 V Q s t Z f p a L 2 n j L d C m 6 b h j Q W m w 9 A 9 a D P n f M X o u u c z f 0 0 W J 1 2 b 9 1 T A j v L G A V s r 4 R 5 U n b O h x O J H m f W T I R M s h K o 6 W 2 O K m S Z q A g q R r L W p b D 8 7 T a F j 8 1 M X Q 6 p Z E L h G b K C 9 V Z g h i k N E 3 h I n R b F A s T N v e c m z d f T O Q g b U 6 b J x J r 7 s P q 2 0 X a D H g 4 S J t T N Y + 0 O J 9 M z b C 9 m k a 4 Y m b g S a T L s b v j p F 6 9 7 I E H q G 6 I t r H m o N Y O P f j E d r R P c y u Q a + J 9 N i c K X Q M t a P 2 o b o j 2 w L j v m 8 H o L r G + X K G 9 X 6 3 O Y U f q 2 2 5 J 2 m G B D g R 0 R B W h d I m r W h k c Q m h t O 7 b D 0 g I N p N b 0 c N a + 6 R S 0 3 u 2 l 9 3 R q G r Q a I T S q f i n + U L x 8 2 4 A Q x 5 H 6 z R B i j a 5 x D P 3 u V G m + c X Y W d 7 + q H s 6 a y k d k D p v 1 m n y v a W n v H n 6 w m Q w o U E D 3 E 6 I M 8 W 2 g S 8 i d n X g q L a K I E C U k y Y E v u F d 9 6 B d / M B o E + K 2 H q 0 / N 0 f t 0 D f F 9 Y 2 h t D 6 D v x i 0 J G z Z t b P M j r B C d y m 9 M A r h j J z 4 t 2 l X H y F k B t 2 4 P 9 + p X Z 0 c O U e S h h 7 N m k s r T 9 a e s c S b l i / e / J e l X S w k S K T 6 f F n S V 4 q 4 Z N U r Q 6 W A Q Q r N M p + z Q O Q G h 3 / 3 B 6 P d 7 n c p n 6 X z 9 M f 1 H 4 1 z K N 9 / z X H a 8 X U M F B X + 0 + K z J w 2 y c O o G E Z b a Y b 3 K C 3 f Y 7 l v i 8 4 Z p 1 u W O r u U d o h M Q 5 l M D U q / Q L D d M m F q J t T 1 X F V a k g g 0 W S H J w e W u D 0 r u b I H d D p h l A z R b a m p G r p z 2 H E x + q s q Z 3 i t 5 C a C O U + n P t 4 F l X f D D P G j 6 T Q b c o h b a 8 s I V K u W F N F 8 G a y n C 6 c q f X R 6 g d u 2 K i t S G Y e 6 D 3 B P Y l / l N v Q 1 5 R I y 0 0 t N F r 2 9 X I 0 j + u t z f o e X T a G B 8 F e f k w A l 9 2 a D T d 3 Z K 1 z T p c d G X n q z t h a f U X M V g I 8 E + B W C c x k w v L Z H s c T 8 Y X M U 4 n e G O f x O h R 0 q 9 m o D m f t G a 0 2 r A d 9 o j w i 2 m H 2 p B f J o r 9 L P + T t J F e K Y t Y G N N 1 P z J b 6 f R L p N E u a k i b e B u w l e A u F O 0 o q j i V t 3 L r 4 V I X E A M 9 5 h 9 E J b 6 A A k X c I 5 d r D W a v z b x D Q p a s O K 5 / z B k F t p 9 R N i X 1 5 v b o m A + 6 o g u h F 2 9 t 6 y D 3 0 d + v V 5 u Y c Y J c x T i d F A p 6 b F E 8 I x 3 / e L r x U J B Q z k F O i a F v C k c 6 g j V K i g X z 0 c j x 7 K 2 0 W N 8 v V V X r Z a H 7 u A a V p O 0 V 4 l z M Q B V K u r Z p e i v O j 5 p N q b e V v T o D 4 Y d K X f T P a v S L 1 / t I w I x v I m N 8 O a M 3 o 8 3 X 6 D e 7 f x v n 8 / s x 5 C q d K h P z v 9 J I i o y L X c F t S v 9 2 o F z T I E M A D 0 q E I p I x 6 + l 3 y q 6 U t 9 F 2 o 9 I V p G 0 C Q U J W h 0 5 H 2 Q Q Y F u C Z h A k K o Q L z k a I M Z 4 d w Y V x I 4 q Q P H v 8 r n v l f N O h G 9 g X e + A 8 z A H M v a e n o m r A d 9 r I L J o f A F I L N m s u T Z 1 y v s w K Y V F 1 Q 5 n z 9 O v 9 l r H v b O 8 1 F o l g i + y S P s 4 h N 9 2 a 4 5 q L y I F D 6 f 0 0 0 M 5 F i r S S C v M C p e I P d Q F B A e g Q t w C V I 6 x w u P 6 q N Z y 6 s H b 3 5 w v B p b D 2 z F L r V o e 0 3 3 V d 1 R + D c 6 0 p K b 5 7 z m F X c 7 5 1 h 6 g b T 6 k y r R 7 Z r 7 4 I 2 w w 8 v m T e 1 r L u 8 g R r v Q q j e 6 A A F V z 4 4 o t y M 1 I 5 X R r B U c 9 K y L Z A f x A C i E 4 y A r B P R 6 T k d S K D m a D r z R Y c J Y + n o z C f e l B 5 j j k R I O C E d g w G 9 Z t l E D U n 9 K T 3 R S x q q x T w t i h 3 e g N d d b L X 9 + 3 r X E + r z P O j A 2 N g x o L Y 8 e 3 3 r Q v R p K R D v I 4 m M q q 5 i E L H / i 6 V Y O p i u g t 7 m j M 4 D Z a N z 4 f e M R n R m k X Q w i s 0 9 4 X 9 G g f h D e 7 W f z v J j R D r 8 q P g D + h T A C O E 4 b W 3 2 Q a c M y 4 o v h q x R m x y Y j s k 4 H 2 z 5 t Q 3 H E C s X T Q 2 n b g m Q K P 3 S 6 W V 5 n u 4 x d f b w c 5 6 + u h b q s b e 6 D i v o A 9 9 2 / Q h B 6 i g k c C F x m k Q c K t g J X m p A Z C Y l 0 Y N y Q H X H H G m x F G s g L 3 Q 5 o K Z z j 9 W r 1 q d F l s i 2 V w R O c H T M g F O H J J g I W s V 7 v 6 v 5 x W G Z + D y P 2 o c f N h p h P U 6 V Y T 9 P l z b w g w S n j L A W f i 9 r k x q 0 6 V O E V Z a n K u x R M + 8 n 8 O u e t s h y 4 5 4 v 0 / J q b P 9 d W h i B g v Q 3 F 5 H 6 9 R / B I Q P K t Y w c K J o 4 F L w X P L f e 5 C D 3 K p c 3 v 8 l K + 4 j J H q A 6 G n D m a t f P L w a 0 n X c l 9 s e C V Z A e 5 y w O a M b H I K q H 0 d v U 1 q / d g 7 E b C B M 7 T W P Y u + r T q V 0 j R p U j F Z 1 3 K U d t v p X q N a l 8 B E 3 9 a p j 2 g 8 R d K O p G 3 L f x i n B H / D t 3 M 6 A V C q e y U r P g E N o q q 9 x P R s l T q + c C t q 7 7 Z L Y d G X k T c l e I l G v 2 f T u 3 M r P G s 8 6 F N Q + t B n 2 j H 4 f q Z 9 b d L j F 1 w F x O k e m T 6 U y u 3 n 5 o 6 3 3 L f U w O h L K f k f a Z u N l L q / M W 6 V C r N 5 N s F q 3 e Y 7 y s Y f P E P 6 Q 8 o R / j z e n O m u G k a z v J r V Q 7 / a H m R 5 Z 1 q 2 w W k 7 n M Y h Q h C R q S T C x m U t J 4 6 K w + s z 5 a j / e v X A j B 9 5 4 9 b O l G z J y 7 h y y W d z v n 5 Z A 0 J k B K k N F z e z S + g S b T t l r r 7 1 8 V c k J Y q R M O p D F X V o h W Y J V 4 N n B A g L S t Q 3 U e 3 w P 7 l J a S + T L 3 A 6 M n 6 w S i X t z A f E L K D + V A f z N J 2 + d j W x 5 1 x 5 Z g P S r K D m A + 9 y K g M / V f n n e q 0 9 G D w p t U M M C w / 3 H q t l q J I P d I E W i r v K 4 x Z o 5 w v S x u L A e R t r l G / + o D W q l b G t 5 7 1 s R d F u I M s + D T n 7 1 f F r l a L z K q x a C 5 y z S 7 s t M h g j E A B + h T R 0 4 + 9 W q y F a 4 w V F J f 4 6 h Z T B 9 H F 0 n m J 2 O p w F 9 L q 9 Y 4 7 R P b N o a y l K E a 2 P u 9 h 4 G B R W 8 P 0 x A N 3 d J d J p Y h K f 0 v / 4 K I m 8 1 W 2 W q K + + f D 0 p s Y 4 V 9 Y g O l 4 8 9 X r N 3 h f P V M e h j x f Z l 2 y R L n P x 7 O i a R o X a l 8 9 k 1 r e A U D D + Z B r J L J F v o L 2 j i f E n 8 y R d C S Z T Y T B o 2 Z v U m h C L L t 9 B m e F a Y r 1 B u 4 S i 7 f G s X a S H t x 5 0 w v + L 8 3 q w Q D T 1 4 A + n i d i U j + k 6 K z G d N 5 g c 4 o l Z b W k 6 m p U D F d / 3 q X 5 s N y r r J Z G 9 D 0 + f R m D t 4 g 0 V + Y 1 D q Q d W N D t + o i z e 9 6 p r 7 5 / 8 w K u Z l R o I 1 H C 4 p 2 Z E o s v N Q y m i H w v 9 l N l c i p L h 2 I d w r 8 p B c o t Z y W u I U S m v M O I F M C q 1 t P p g T z v c P L X R r M N b D m 4 9 6 X P 5 i G Q H M T N o / i e n W U 4 y 1 / W H n M S 0 d C M 6 H u Z h X D A Y Z 5 S L I 6 b P 6 U 2 W 1 d k J D N f L s H 7 u B L 5 m w S k m o d 2 t 2 V G Y C a K V M 6 w Z A e W c 7 Q X r I r w Y P 7 n g j V G e L t h r a z h r m + j Z s B 7 0 2 I b M n z X M f m w g u P i j h 8 T a y u S T K 8 G L u f 5 3 a k z r k x C o O L W w I r H o r Q a F C C 0 l 7 I b A j e v e q U H t j l G t 5 R l 0 + Q / W q N b L O y W r o E v s 6 U T 3 7 U E X c + V r 8 Z V O t w / l T 5 R F 0 U g I A h 0 D 5 4 w b B L g t J s A L e V O 7 t 8 t b y E 4 g 0 H 9 9 0 1 x 2 E X S 4 g O q j 3 e / S i 2 Q H u Y A 6 9 i i u r f o w W X k S W s K d k U j k z 4 e S U V 0 8 t m e j q C d t y 4 d c o h F 6 d N 9 7 0 H G y 5 + A D 3 3 L h E H S k / V K r 1 h G J R y I q m o b r p k a 7 2 a V 5 f W 0 k a x c M x L d 5 s P 7 1 N K 5 j O d + t F k K U z m 8 N x R O r R U p X G X t h J 4 E J S H F f W P x V d A Y s 5 T B I Y 1 M Y P B s R N a u T Y A Y D K 0 1 V 2 5 G S y A + d g Z I + L 5 z I p d U m b d C h 6 7 k 5 l L X S r / O R r c 9 7 h c 0 O 1 f I c 3 h k h N n q d p e e r r x 8 X J F p l 0 S 0 v 9 W B h l H g S l / l M / P 9 P B c D G d L P 0 p W 5 v y X o e o c u W j M B l C C l P W X q B / z h x i J i I y G L S 5 u I 2 m j a d g J v W e N a O 0 + 9 v P e h j 0 x 4 M u j n b Z q 5 / n 6 8 v 5 s t 5 r m N K 7 + q N k B e y O z v U 3 A q t X x W w 3 z c i I Y R n f L P C e X W g g m u P S Q w V b 8 Q f E P k k z X W 8 2 p z d x v F o m g R 3 q m i A G 4 m K B j I l a O Z q / a 1 Q I / l e P I U g y R f q u p Y g I 8 K P 3 h B l F M E b z 4 u U D r i m P G q D W W d i 0 M O y 1 5 q G H N h X P Q X G 3 n b X b b M x Z r r v x 3 Q o V 9 f q V s l 5 Y / q r T u H h C O g Y R u 4 y X 7 r 2 e i g l 1 E g O 5 k D 0 y t s B r Q X 8 z h i W g z G n g H i H d K 0 N q 7 1 V f a o 8 K A b F Y J V Q i A r V y T n o N p m D k C z f M p m H 7 K f Q U K m X k L i Q I q k J H X 7 p 6 l Y 2 3 4 J R R / p j C 7 U J e T W A R I U h 2 H E y h + i r e s t k v k i v 5 o t d T U C l q a v p M Q 6 O O 7 U n l E a 1 I T 3 M I A y L B J S 1 T V M m 1 E T C g A h R A h E 8 O P b d S 0 m 3 7 / 8 A 7 9 1 Z L + 9 + 2 e 2 A 9 Q k 6 e r K i k V Q j i l e + e f + z m Y z j 2 R T F S c h T 0 Q F q G j s q P q g k p X 8 y 7 Z d A P f T c n o + P 7 3 c 2 n 6 3 T a 3 j A f 8 d 7 y 7 7 V p + 9 I v t 1 1 R u m e k 5 6 n 2 3 8 / M H M 1 j F o z D J n 3 o N e B P y z / O c / 4 2 0 k O z y m t w U q s 3 b B o 6 t A r 9 2 s x H E / o k j m B E k 2 V X o d b 9 G I w B s o z o a D N w 1 7 z J O b V Y t H I G 4 w q 8 i t X N J e 4 8 E Q R 0 3 m 1 j x q G 2 0 5 + s W j 5 6 N b H 0 t S 3 8 Q T Z O H i p 2 D t Y 3 I G U q V j Y e f O K b W r / u 0 n o w + C g x Q O g I 7 / W o Q b a s G z w Q m s t v t y 3 p P B m c h m S w 5 / R o 5 V e D R V 3 d M q N O I M L W l S 7 A z U w L y D p P o R v N r H D D t u x O p S 1 4 / Q 8 W A / 6 e K M T x D K 1 0 p 7 o b Q A q s M j K n + o C 4 G j 3 + O q o j r 4 u q T R Q k G 0 o S Y C Z S y V 7 u 2 j 1 f G B f 0 S R B g F R P F 7 v 4 / P H l c q x t l 6 Z X Q O o M f 6 e v d O 5 d c o x 7 B b / S + P p O h 9 i j U R R 2 L R l 6 b p c q G m c a i 6 k L S I e 4 s s O 9 g u x y i K W 7 T 3 P G Z N I B H F g b z D p o w x 7 k Q w E D O / V q q q 2 4 G T z q t O I A A O k h A W u 0 6 r h t q G 3 6 G m 3 5 e 1 s M C a S X 0 M h T g v E g i Z o 1 d 4 f g i D X c P S / 6 o S g f e u L m j e U f C i I f + J M y h A 0 m T 0 P k a 0 B F f d g a r I f A 1 H t d t m E o R K D U b w q d G K i M y j Y U 5 k o a P A J N D 6 R Y t 9 W g 5 S U k q K 1 e o F n 1 B B 0 I y W R O j O H u d x + K a I e x I i J f k q Q q b u y T 5 n b P W 5 j Y o C 5 r D i A n h m V G g i T b F l X S 1 C a M c F 9 w T 4 G m O w R l 4 T Z N J D 0 v Y u 9 Y c N / d Z K y P Z q 2 H 3 v / W g z 5 W Y 4 B k B 1 l v O g l J H F 5 s s l e r V A C f u b P w a r X 6 z F + A 2 Z k 7 o O L E t p t n Y c 2 N 6 G I A V T V b L B n z a l b E f X d N x x M J 7 b P D c i 6 L b S r e o 1 V m T H i O M q C i W j w P d l 7 f n K 3 O M 8 n 4 W w H 8 R A Q Z K F 4 M f g y A L T R Z 1 s K f f k q v U n J J j U 6 w 3 b H r S E l l j X J / s K 4 8 q n + 6 + b C Y 0 1 v m W 8 + F g X G c s C m B + 4 L j T F N o S 5 k y / A 5 0 h Q 9 m M E N 3 6 A x Q S i Q B C + e D v j v M V 4 5 n z W 0 n X P f u L 7 i / J a q W M 0 L p r h G g v 6 f L s 9 U m h 0 l Y 5 Y J a n z X c 5 7 3 b 0 R I N I N E A b h / P H 6 o T M + W G U g e C h w v n 5 E j I a 4 z e E A s s X q F Z w 3 f p R 9 s 0 o r X U e l a s B 3 2 0 / B + h J 2 1 V 7 5 L Q M M l k 3 P U u x 5 v T 6 1 c 9 x x k m X X s g k t A + y y z A J 8 U V V x A 0 F D F I 5 H E + 2 E f G S N b 6 F Q N b n 3 c 6 2 w Q g l U g H u b r F R l f 5 8 / j d C 3 7 t c q D v l E M P I F m h Q a v 0 Y J 1 U D X T a 3 + I 7 4 o Q E o F C I + 7 U 4 i r G 4 i Z Q u N x / k L g n 0 6 k j W e g 5 6 g P e a P a 8 q c Y / O j 6 x x X u l 9 2 l B Q / Y I e K / y D E w H B 2 R p c s m X 9 7 K e I 1 p L 0 + o L W N W + D t A V N e G M y S n S 6 c K e I 5 h 3 U g p / e P B i J v F C M I G 0 J d O u Q X p D p K I a y F n w 7 8 i 2 P G m 2 r x g Q D U 2 e N s 5 + L m 1 i 5 r L n K N v L z H X 0 7 N D m G u y s + 6 a v A u b p h g Y 6 S O K B C B 2 L A L T 0 c 9 p n H j T 4 B / z i b q R b z L S d d X g S d X r x A c 0 i o g 1 6 3 h r P W Z 9 g z f y h m w H A i / W Y B D N B o h F + a T v 0 J N K B S r J m 7 6 a 0 O G Z z B Z m S m v 0 N 2 h y 6 2 M E 0 G o Q / p I C + o m p E U e E U c M k P X a C j P 7 Q 5 Z k A z k k B V Z / d W y Y C G z d l U P v 2 y 4 D r U 2 U i K a j K U V e k L u A o a E v H 5 B Z t K b w O J K Y R / g E 3 C d 0 v T P f S L f v X g w e g 4 H c r o k 3 W 6 5 v z 8 V t X n P 5 t n i / P r o p 9 z q 2 e 3 f v C d v f 7 5 a f 7 R n 8 u z y K l 1 8 S h f n 2 f L h 6 w z g J E Q g t i P 8 z g K g i K / b M K e l y L l E R z 8 N n N 6 f g u A R T c z / f 1 n e Z O v r m / S m x s e h V Y 5 9 9 8 K x 2 f v u j S T 2 x d r C k E P 7 s 6 q L T O G k D 0 a L I z T 1 w 3 Z G L 3 k D V P B W + m a r q 4 v 7 1 D i k t d R 6 X q w H 3 7 3 / l I c 5 3 s G Y v r z p u Y A + n Y 8 x h + P Z h I b I L K H h D d F w j d O r q t 3 d m 0 j m 4 g w U 4 M g H s 1 b m 1 / T s 0 y 7 6 d t t E 2 n 3 8 9 2 M l Q W g p 1 + T j l I 5 L N 7 V w d b V r R u v l S O + k 0 F j n L p f j 3 W z 1 d t n q B n x f 2 c D N i U 1 5 O u Y P q x P T 8 e r m J r 0 Q 6 F K X L H e I k 1 / 1 L f q K B u m 4 V K m / m F 9 c F u Q T e L Q 1 Q 3 d b o N U + Z b 2 r t o J o T C d E U t x Q w k E 8 A S F 6 k Y V K Q s A t d K I k o s z Z F c L k F s N X X m m k X 0 g x p Z x Q g i O Q 4 9 9 e j m Z 0 r e w A Y a m P Z R 3 b f G j r 4 9 P s 7 5 v V t 1 3 d L V 5 a / 7 4 Q S 9 + k x c / 9 n O V + L B R G x I o 2 J M Z u 7 B K x E q C c t D o q 7 F E w d D F Y p v a Q F V Y r S H J o M 0 a K N E M t d A 0 6 1 w X k Y I 1 m r d F A y L l D A R y k 3 5 g o I Q U E o g G O m W H S F o P 6 t P 2 Y D w U B 6 o x O M r Z d X Q r 3 b Y e y A Y l P U j v H N Z e 7 j w 5 c U D V r d K 4 D 8 Y 2 8 g G S o B V r V b N 1 1 4 S W o j 2 b t Q b 1 M 1 o M + h t 3 B a A n 8 C g u X 5 8 9 u 3 M u Q 7 o B x Y F l n 2 O M + t E a 1 E G q 1 U 5 L D k o v 0 C p Q g k j e v e R e M g z W c t b a D L v r B M A 5 9 0 H 7 G a a 8 D + 7 q c d u j X g L c Q U a W 9 y r a 6 g b q m s Q c T L V w k e a a 6 P X 4 u b z E C s a j i a T k + c a T s t i K g i p D O P v x R Z T B r 0 a t j W w / 7 k C w q y Q 5 i Y I B n n M w e q o J x d f s 8 m X + Z X 8 9 X y 1 t u I G P h w R H 0 t C 4 I p x I w r T T Z Q L / D R e A A Z F I y y y n X w j Y G U L u c 8 6 Y R r Y X 9 9 z j q U a I D N 0 + y T 5 u r W 9 b Z w d K o B X L 6 O j o E d V T p q 5 g / b 4 E V n + F 2 i T n U k N X R i + B q C 9 X o c f p K S E E Q A p 3 g N g j 7 L G 6 Y R d S y P 8 / a O H 9 0 q u x 5 / m g O E R K I A X m O K 1 1 B m d H r J p y B R O G V J 7 R / c o q V z h B j o B D M 6 9 V y v c q s w 0 d d 6 s 6 q P K A t N d 1 J F U w 0 G F 6 w M d B M G S N U A o S b V U P Q w h 8 m 0 C z g D V i V i D M n N D A u S x x v i 9 j n k / f 4 b 0 M G m p / M b 2 6 y x Y f 1 Z m k H k U / P L r 8 S Y f 6 4 W d 9 Y E / f 4 b 9 Z H z X N 5 H w H m 2 s b u G y S W S q 8 p Y f G c v 6 z K r 0 d 7 p 8 m E 6 E w R Z C y o z d 6 u W l Z n N t T W / r a + o S H s M T Q 7 n 6 x p 7 t 6 j K a L j R G 3 f 3 1 9 Q o r Y 2 f c G H E k G g W p V Y P W l U q a k u v b t g n N D n m / W J Y Y Q H + + 2 S o u H k A D 4 c B N r 2 O l + b t y v 6 L V j T 2 q H C W g r w o n 0 y w d Q W p m + 5 A y X w w o Q 8 E 9 J Z R X Z u L g y B O Z Y H W J q G s b Q e G p K Q g y z M L a X F X Z f l U J U M X K T d C f a N d a 1 b 2 c 1 m z N F P 9 l U V i p l N c H Y i 2 A X F G F w u L P Y 2 k C W q l 4 A u w X b d H r y V 9 1 D O t T Q J G M K 5 r g 1 n n T t t 7 F k P + k R U D u Z c e 2 D 4 x Z o V 6 / Z k 9 S F b 3 0 i j 0 o Y O B l W K 8 3 b j G 0 V p W H 7 N e 2 L 0 I 7 l f y s U 3 G T 9 / O f r p l 9 G n n 3 / 4 c z U 5 Q 5 E T 4 i j Y X F G i J M L W 8 k Z 6 J Z T Z b W 7 N O y H n I q w o u m B P J X m 7 r c S n 0 G H G f o U h N w i h o G k v b e E d h i y x s o a z N q C e D + t B n 5 1 5 Q A y d W 6 b Q W P B 6 U t A 9 1 O O P A 4 8 2 m l N 6 d c f U L W 3 z C j 7 d 6 B g W 9 h W 6 r m I g t K e R S H G O n o 6 K F G d O E p e d f 1 y t J Z F 0 M k o k c + k e 6 p G E q T G a v a r 5 4 N b n 3 R L D 2 A Z K r r 0 Z b d V j 3 i P Q 0 6 6 D 3 O 6 l d h 0 E 3 Y Y C 9 k m t 9 l 8 / X 1 9 u c s R m S R S h j 1 u D + v F M L e i + G 7 k Y A x I K B e V P X H a U V + U W 3 I l h A U R o p 4 s T 6 U X 9 5 J I 3 B q O 8 D i y o 1 n D W t t P T Y T 3 o o 3 1 E t I P s S A 6 D 3 D R y L Z 7 O / 6 F q K i 1 C h h d A r + b S B 9 A x 3 k O s e J B L E V i g l s 3 z d b m n F f N 5 A b v J 9 Y f V O q c Q d z g u n h k s 7 X 1 l K 8 L H 4 8 v 0 / C s 0 G y J o Q 6 T M a F d q a P B 6 W z D 3 M y M O N B g r q q K J 1 e P B b a 9 s i R r R G I 6 r H G Q W p m a r C o 9 C y u D p D V e 8 h D o 1 W u R C i S O n u x K 3 x 7 O 2 t R 7 e e t D d 9 x b J D n J o P I q A p X h J H Z t n G 2 i A B A l 7 c l 6 D h d B u 9 2 u 6 + T R 3 b f Y L i K P 3 u a n u L Q W u r G J f 3 P d W R P k b v T g T M o B 0 3 V I R g B I G G 9 K A C 4 S s t O q k I t Y l N C C C D A S D f X 8 5 v 6 F 5 e 7 q 4 a i h N f L n g B M 5 B P z b i 5 5 t r E 2 e H K m 2 F q L + M s x + z d 6 S r y e P V B n I U W u 8 o D d t 8 4 7 p o t m H 0 r o + z K u 7 I i y y 9 o Z c u v z 0 H b c g P i C X X N Z / k 9 w x 8 W 8 4 v 2 i 5 g S K F V d V 9 2 U b 3 V D T 6 7 k / I k k w k P F J s 7 b 9 x T w m p 8 + v I S + w L w I A 1 B X P a 3 y D F Q h O W 7 V I t 2 J G M 6 G 0 M t T e 0 F A F + q L 7 y 4 A P / 6 0 Z g 8 I r A k 7 L U k Y g o d Q 4 c y f 8 / m S 0 G f O d 8 y u 6 G d L w m 4 z x f / + j + s a + F V + v n z 3 P F T Y o c N F 0 s p p L 5 w B s B y 1 7 Z 0 3 1 o o 7 A F / R q o o J n m P L V 2 B 8 w Y k c w E K z m C 3 6 r K n v e 9 w T + + z 2 q m 2 L q b O c r 9 L o c G D y B C 3 N p l O y U W Z E D 5 M C L i K E v D z J Y f E 2 5 Y U y G y o F A g t U K l s + C j l E g 1 n o h P N 3 W y f 6 Y + q J 0 1 9 q 6 T Q C 7 8 A l 4 W / n D 4 1 r 8 8 t L N d Y 0 W B i m l l d V l S 1 f A O R B c V + H o Y v b w / y t w E l E U B l 5 P 5 o t b x F / p F I j 8 2 N C V 5 v p I B x 4 l j n c l Q b y V r R o R o p 7 N N e M t a r 7 k 6 6 r 5 d Y s w F V X R i s A e z v 2 x P o J e M g o i F C G V 9 w u u 0 R Z C D N W H r U 1 m r 9 9 S r l C l s 0 s 2 z Y Z Q 5 E s 5 D K H m W J t S w 9 O i g I u t 4 + H f 7 O M g 1 O 9 5 U R i l C 6 2 k 7 x E I g y c 3 V V E i L S 7 5 M S T z L H k 8 m s Z M 6 + P T 0 8 G 2 p l h t S N g 6 2 L b Y e F y R i k P 7 T D w p h d V N O J K g L 8 I D x V x H b h T M N K i 1 z t M O Z v W P D D S / y C f 1 6 k m + 3 u K y y n F + m / / h v 5 l 4 s G e E k j 7 m F m T + P 9 4 x 6 I i 1 c d F f e N T Q q X C g / Z 2 5 G k T c p t L T h K e O K h / I F G O v a c 3 G c M 0 a E S u K c b 8 e Q W c x u I 0 i P s c r A U L j P L N f 8 0 V Y 2 6 t l e / e e u / u 8 z 4 R 0 + E n P n a M W C J 2 W w s d x e / t G q U k D z h q x 8 t P s + X I k N T Q J A G M M t s M d / k o h n 3 H C l / Q w r 3 T U c U 3 Y P T P Q l p O U B G U t C b W 7 s E U C / h G h 7 Q q q A 9 j M 4 r j E 5 H + S u o c G A p c B E P R E p 3 2 6 Q 2 m q U L y s G t J / 0 A v I e q i e / c y K s 9 V l K v E + u 7 J / M A v 8 o s v 0 q / p G x L K 0 5 Z 9 o E x t i M 0 V z 2 3 I 5 c 7 G R 2 2 2 w T u F W m v W m 5 H j + S j R w k 4 + F c 3 8 j y k l 6 S O S K 4 S j H l n D J V d R D 7 3 j W i O Y + 0 2 G d b 6 8 A k Y 2 M s N B l R j V L H R F l M y 6 Q h B 8 f P + 4 G B V 1 Q O z N U u r + B H / s p l f f Z C o o l 2 o e A 8 r P Z V q / 3 g C a V 3 e / K B Q P K w 0 B H Y T I b O q h B 4 e n Z + D L L 5 m X 1 n e D S 8 g L I m 5 8 D m u p e 9 i W 0 N Z S / v H X G / j e F J f 3 / N 4 Q p R C p g H y X K n g l z r C c s k E A k 7 y H 9 C H 0 C s 7 + U S I M Z B P d H w 5 X 6 z + v m k w U V 4 u Y B 7 E U z 5 e j a 2 V b D y G C G X 9 w / 0 c Q 7 r B i w k g l A x v s q / Z Y m H a J j p n 7 G i X c K K M N e 5 7 B 2 C M i k C S 2 F e 9 o f h 5 K 7 a o / X Y i T N 5 b s o L B o G K m G U N 1 M X u m d F 6 h Z i k i Y V W p Y f H G B N c E O E C c 2 q t s 5 M + b B f 7 w + d t F e p b x l Z Y K w n I c 5 X b j Q F t 6 O 6 C 1 H b F v z l a O O 3 p 3 w L v n p m 7 w J 6 f c z A T 0 Y 1 p z g E F V f r e o B c p A u c a J m J F q p h w 0 K v y W N x n l 8 O T c L 6 H L a p p J P Y u P 5 k v i + 2 v I E f H 2 r P n u S t y S j 2 p N J V 9 i f X Z y u V p m D z F j q + G P / E L e P Z t a U H 2 B t 4 V L G q Y R X j J P m O Y m W D 1 w w p R 9 l 6 S x D R N L l H 4 y 0 7 x V O a 9 r 2 6 b M X / o z L f s G y q R u B 7 R m r W s e d f d U 9 t y Y P x p T C p f P 7 a j J c N u 5 I a c D P 2 2 A Y N y D z R N G M z K I h c m j a R h k i Q n 1 U z a t g s Q 4 + 6 1 B Y O Q X + I V U R g v 5 n G H v d I g A G 8 N Y i z q c r b P P C H D V t p U q 0 I d 0 g B O k k u 4 Z Y 3 d J f r a g G Q a K x v F u H Y o f h I B / a X k / m g Z 3 u + 9 r E Y D e 9 z 3 Z b b n j 3 / 9 F 3 f i X K 3 5 Y P J z 7 b E V r W K 6 o x 9 4 X P k F 7 C B + B p 8 i t x G x p 2 x U Y P b 5 G m A h 1 W 6 V D 4 K 1 B Y + Q Y 6 J 7 X Z p 1 1 9 v p A A Y f r i G 4 o 0 9 G C n o m E j b G M J n T N i G G S A U F W B C g J G 8 M y A m s s o A g o k e O k C B S 9 v T 0 l q W Z w 2 L D x 0 + u b b P m x K T P 5 / l / / 1 / q f H z b r C 2 u W G + v l k M 3 6 h / c e N / a D v q l F Q n j 0 E V W Y K w O W I u 0 G A l o 5 U p X V Z W c D u x q k 8 G f Y n T 3 Y B W L v 7 C k T S D s Y 0 h 4 + m M i c 6 V c M W G j b J R 8 S w R Y L P s K 5 d M o f B U z h 6 d c M K s A B L N d X w L v + 9 d + t / b j j Y 6 q t 1 h + o v m 7 g H q T r B J J Z A 2 l B 7 2 C 5 J m w 0 Y T H E B 2 C u S g e A P B P U y R T R o j H o y 1 p A S l v 1 A p M 3 r F 5 4 P s 8 + Z A s Y D s / t y s D O m s G e w M 6 a w d 6 B Y U w n U F r + k n Z L u I s U A 6 3 s Q I / P 4 S M m 5 l I Q q z j O Y b 4 D F 6 s v 6 a c 5 L S L v 7 D 0 d X 2 I e r b 5 k Z w 8 f r z f X y 5 W 1 i d 6 u 5 9 m X + f k / K / 0 o i / 0 k F L l n 8 3 R 5 / e m b 9 V / t 2 p G l 4 K 5 7 0 s H 2 r 5 k R Z n C k S 9 w A j U B K p H D R D D O C v g 8 E w U j d 0 Q V A 0 8 K 3 7 v b g u 9 S 2 g y V D 7 L 2 u t C 1 b X F Q C P k 9 Z t 6 G 0 L f 5 t O K O V u T t x A T q N K d R K 7 M 4 7 f Y d a 3 f F x m 7 a 1 p 1 E L e l 8 7 m 8 3 X 0 0 D 2 R V v T v c K j f Q 5 o 1 k r m R Y o G 2 P P g z c T 6 i 9 x 0 E I I M t L N p d P t t t f w C s s V O + 3 f P Q O + 1 Y U V N 6 f R l + h B C N S b e 8 x N g Y g S C D N 9 F O J a E c 0 s n a F s 1 z l B E H 8 P a d / f I 9 q E 0 D i X S b O J Y 2 c I F a Y F o H P p y 6 1 l 1 n c B R w A z q c / y d K R x 7 F r W g r g r H V t g 4 f r R Q J J A C M j u R l j c E c p V x g u N H i 2 W Y B W Z w q E z c 0 F Z g W I Y 2 7 0 4 A g E N g D c V v t r Z M j M 7 2 n T 2 D n e 2 7 7 t a I m R D p Y o 2 E T P 0 U P m 6 Q G r W O B l P o t W l e g k k i T e i c E n K + M M 9 / h 7 7 f Y K A h e 3 O L b o B a n v q k f G s X z d R E N c C p w A z S 8 i e Z 4 l 6 7 T e B I Z l A f u e 9 M N 9 i z q A W 9 k 2 7 g + B M W K m q + d P c c C Q o R e 8 A W B t K m y m X c 5 k + m b 1 j n 7 9 H m Q 1 0 p 7 E 4 9 7 I g G 2 T N 3 H z q h G r a m X V x Z W z u 7 n U / W t D F Y g H 7 g Q 2 y M K f w x R D n w 1 / M U v i j 5 h 1 J N D Z W D 0 D j S F 0 d i p K 2 p C R F e c h M i e D P L S B f a 1 v p o 9 d U 8 G t Q O O R h t K y 3 l y o r l d + n F R b r O G f R u S Q o M t v J C y g s Z d w z c P Y H C o R o Z J x w m k F O 8 M q q D W 1 d e X k J W v n g B l Z n S y y M 3 C 8 Q O A L u c A x J H 9 n j / R q u f Y x l U c a o k X F R 5 a u / D S + S I u m 0 u / E R 1 J S y X 0 M N 1 m H J w I T + m 4 k 4 4 E t x S x 9 W a 2 Y G S x 9 U h r W X 8 o 6 W P o d N i 0 Z 5 K 6 d C L 9 J + Z k E q e N i S Q f 8 0 + f s Q 2 L e g P j A N L j x t j t f s m 7 P D Y + X K F 3 v O m a F z + Y o P 3 9 C F 0 T H D W 0 2 x 9 Z Y O O D H H y p h y 5 X B Y F Q / 5 Q y W V M D 4 x X x v S 4 G 8 W 0 K M E a C W Y J S q 2 S p 1 I 3 G Y c E f w W 6 j 5 h Q d X u S H f n R Z d I u J b / H 8 t 8 L T Y a E 7 p r M H M n a / v n A 1 s f d 6 W l E J m 3 O F T / 3 g 6 f w J 4 r V Q H B i e U s / K 2 n c d Q / W 2 h 5 0 2 Y P G T m K 5 e + 8 k I D f s F 3 x e m m J y D 5 Z q F e 5 V 0 M m F 1 1 X 2 A H 1 7 e 8 o T Q Q Z 0 r 0 a / r T / C l 2 Q t 9 / F m v f 7 m i A 4 T s s P p o X o m U A A u 2 u F U t s w 7 Y M e K L c B W X S f Z O b w N O b u B s a 6 z O z D n E j I D T j W h R T v 3 p p i 0 h a 0 r 8 D 8 x d i e B d E X h C 1 r 7 o f A S o 9 P 3 o / w F c i 1 R S F y o C c R 0 V x M y J + Z w 1 v o W o 1 u f 9 4 G c D 8 e x 6 x D z q P o 3 g X g 3 o h D y 5 j y K S 4 9 P 3 p j W r q K O 5 O P H Z Q c 7 t / t L c p H G k e + i O 6 p i w m o v g r 5 Y f Z a a H P b m n / x n I N P l s 0 S R C j W w W t x f 2 1 L 6 C x L B r O x V y s P R T O 1 7 V O i t 5 B 3 y 7 b n t J l r s U M z G D j u 0 O p i 1 C b d j 3 / L I X T k p y f Z 2 n e U G e U 4 k y w o r m l 9 j G 7 n b I N D k 0 h Q B M y S R Y h Z C p + W q k U w h l 0 u B J b 3 T C M 2 V B N N t W M 6 C 3 1 Y J N d A t U h 3 S W q 5 u m Z X d I Z U 9 W R / k D F k y e k f w 5 2 m D I U 4 s L l O l f 9 s + Y M Z l c s f + F 5 A 0 J N E k M S 8 T q d v E I a P I H h P C i Z + V t x i y / 4 U e z F r c f D b y 3 h r W w 3 7 l c 3 b c f E 8 r P 0 s e Y u y z 7 O / S b 8 A 4 z R u k r F 1 1 u z i k a t Y 4 8 V 0 u D m M / E V L h r u h d B u e P Q + L 5 Y G Z I l N O a X G P t l A + T Q D Q U e u T 7 a L a i L Z Q W y x N p B t I Z x / h C 6 3 Q x a u b Z 7 u 6 v T G w 8 T c 9 9 Y 8 f 2 a S c L O 3 J E I g Q q h 4 J a Q y e u E p j I 6 E N K E b w H y 4 2 O i t y K + V S T O G x w + u k m W 3 9 I z y 6 t M 9 i Z 4 h / h r E H u I 0 h t b H L 6 J B i n x f 1 + J O s C m T V B R 7 z 0 C g Y k j z Y T r S K K x Q 4 H h O B W S Y Y g A + 1 v 7 a R a k 9 k H j i v l z s N Y L / b m B j I W q x 6 6 d N x S i K P C x A A y R g M L n B e 0 R u B D q + W a u Z I p P C 2 R V 3 f O X b 2 Z 3 6 w V 7 C s b v V 2 n X w b F j D X M 6 1 Z y P e F t F T g O H k t t s / c N S L H Z 8 b J n 9 B U I o E G s h h G k n B L z U L G e O R P H c S y + y 8 2 + z 8 h T b W X 6 V p u z M j O W Z A Y S L e c 5 K 8 1 0 w U 6 H s J q D b 8 C I c 7 x m C T h + l y s z G A F a s x o i / U t T b 3 r m V G B j q K G I g k B K A m h P V g m l t B g q / k i m c H u Y 7 6 y G X q X / V J 3 f t V Y o f v b H q 3 r 2 Z G 7 F 1 d 8 y v O 7 p n 9 Y V B D s 0 V j Q 1 o V u L 0 X B d Y O 3 U D S R E b F U j l z w z d K s N R O / 2 7 3 K H D + Z 9 N O 9 w u h y Q T + C 6 p Z + W X K j K i u S i p e S F F q X o B 3 J s n q O p M p I p 3 G 6 Z O + 9 w u V 0 h U j 2 z T I 0 7 7 H F 7 O r c C 3 9 8 e 7 4 t c R Y t D Y 1 U u g 8 a g K G N y m t C W A O c c n B / o e i c 7 H z T V d 7 n H B 6 N L b N 7 j m B X U b 5 g 8 o K L F K Y P H V I d P v Y h j u W i J k U z h d s v c e Y + / T J f Y k p / s 6 o I 7 7 H F 7 O r c C D 7 j H q + F k k L t l x u N 1 u p 5 f r B a S r r V I 8 7 U T 4 h i 0 E J V U B f 3 0 D l p A C m c M 1 M m f A x k 6 o 3 w d R p f c X t q i h 2 i x R / Q L H J 2 A R x 2 P 4 J C Z s p w h W K 9 p 8 b O X P z d Y q q z h C C b i E o d T 8 o 3 E f X C K 9 T W j W h L S 8 o 7 L Z w o T l 2 O w g q U c G k n 3 V 6 A M y 8 t s f m X d N G + y j a q u G q X L E V D c 0 a M 5 7 E c P H 6 f n o / f z 5 f l 1 4 3 / T D L X z 7 B n u H M V o m N t 4 T J i B A i u q q 2 h X p G g 9 9 B U O B w i J P i i l I q m 7 c t u d I 5 n c r b a 4 u 3 r 7 z / 8 7 / c / / O q y L b E / k V m B 9 F I Y 3 U 0 0 u v E 7 6 I 6 Z z 3 Q z i z l m Y g w x L / Q G s C c L w G M Q N Y D Q 3 b n X f G 4 r T U 6 t i a 8 / 3 0 h 8 2 H e V g w U 5 B 6 V N 3 J k G G y Y S g Q m G k C k Y f n U F z d t n 9 z m V p M n / D h j o 5 x s 3 d T L s i 9 D 1 7 E j u r i O 6 x H / O G 7 b K x W R A C d f D W 5 c G f a o R B c H m g L l X b F U f V 4 3 2 X C H 3 P R k j 3 3 N g O K 1 O 1 q C D Q C B 7 y h + R / V E e V Y K K b / Z i J I H 2 O 1 a e 1 6 N E d 1 n Y q V T G V J U W B T X X M + t F u w j o R W 2 A e I m 0 z Q l p m 1 P F e O a q P Z u k q / f L W g 1 5 K 7 F B r T b p c g B c a F C K F x f S V G s J + H o g q D U A R 0 l R 6 j J t b s N p g 3 N i B d 2 r I J z W b 1 R 0 o F W 5 R O y Y E W U d K 0 n z 7 F b K J 3 9 u 1 + Z 4 x k r 3 D / v i N 9 z A L Z V 2 V e k l K g K 2 5 t v q E q U 8 d K P D A f Q z j s d F 0 s z p Q p 4 s J B k e p 6 4 N 2 s F Y 6 N q M W A F d 1 5 t H m 0 T V o 4 n + X o W / f j t b 2 v J g a v Q o y b N K p n M i 3 Z N y K Y 0 j Q B F U F a 4 g v n o Y z o 9 B I Z n B r o z s q / 9 3 A m 0 o C 7 n T z n / 9 1 2 C h 4 w 7 x u R b 8 3 9 8 K / Q w a O d D 8 R 8 A l 5 c m 0 b 5 8 l m Q r f s / 1 l e W e 3 m / v n f Z f 7 N H y z / Z m / 1 6 R R u Q k K A Z B J m G n Y i / h m t m 0 g p T C V 5 F o B J o Q m 1 + w y W X Z H u v N N P 4 D l Z z r M r 1 y 5 N z R 2 d K E 1 q m M J S y v v b 1 P 0 x F J J e w 7 U L Q k E S S o 6 y 9 J l n M z o 8 Q H 0 H d 4 w r R s j 3 v 0 s M h X + / G A o B 8 c / g L S s Q / o X X H I + 5 F U k c E H E A d F t W i r Q m L 2 U K t 3 r w z h v 7 y W q x / N f / O f o d 5 G K 2 n A s P q t 6 F x c / + 4 e + G a d 0 K r r 9 l g P h Q 1 V n r A f h v N 6 X q V Q C 9 g 9 9 h r d 7 E 3 Z Q K x t I 1 l Q A j c W 7 C t B V z H A Q o m w j u s J z K 3 C 1 D i C A D 5 Z + e b i 7 I D F q 7 5 l X a q U / X x A 4 l D m p D c S M L b S A u s S c U H C o w m 1 B + D 2 m n N P g h K O g G Y Q p H M n H b X X z n 4 / d Y W K v + 9 b + P H n + T A 3 F m Z 5 / c / k G 6 e w D K b x D a W q D t O w x 4 E g 2 X E 3 O 1 v 9 8 A Z y y J Q m k D L + 1 B K r c O n u i W M M G t e x C C D L T Z t Q t m z W a f I I d v o y m H 3 f O g i 8 i q 0 g A h x z i q T Y / f A E q D + 5 p G F z K 3 T K 1 T s l W m 8 P 9 r 7 9 y a 4 8 i x O / 9 V M h z h i H W E x K n 7 J a K H D o q 6 j i i 1 g p R b 9 m M 2 m S J r V K z S V p G S 5 S 8 y z / v g J z 8 6 Y h / 3 Z a e / l 3 8 H C W Q l E q h K Z B Z Y 7 P F u x 4 w o V U o o 5 A F w c C 7 / 8 z + b L b P 3 t l e O g 2 e 3 7 3 H Z u N L c z D d 0 i 7 t W q T C S Y t G D 7 c 3 t H 6 M 9 4 B 0 c q m w Z B l 2 O y Q 8 T p M g x b t D 7 f H b 7 N V 0 5 O 7 J p y N u z G x 8 8 5 I 1 p 2 V J D D C h 7 o D Z W 2 l d K 2 Y P B y + B u c R 0 C d m R r 5 5 D V s F w O E 4 m k I S J d h 9 H 6 Q 3 h 2 N H y P P e k h 2 5 9 C e 7 G R H T 0 H Y V q i 8 T A 4 R d I 5 5 B K C d j S X C 7 L b H L W 9 V U P Y h V d 7 Z d b d i K 6 E N + 8 Q q i 4 a J h L g b J T 6 5 Z c z a V l 9 4 S k g g i s n E 0 a O 1 8 v b n C b c u k 9 x g l u f l j 4 G I h E 3 6 Q B K w 9 f S d U r D N 0 L 7 P M C P M + y p O 5 I K 8 g o 0 R F 4 p 1 g 0 1 X Y r + b j M d 0 2 W G 4 R m F 0 l C O 8 t q M 7 D w 6 m y 0 W 4 c V 9 a k Z m O f X P l p d s w G J b y 0 U L m 5 b L J V h u f G 0 K F A Y T j a 4 v n G 4 p E o e 6 k s g p c K k w m 5 W J R F J u c c 0 f F x z V c m W 8 O o 5 k t D B 8 T i y s k A q b 4 j 3 J l S 5 c w o N A Q r l E R L j R D 3 v r u L N Z 9 t v / + u 3 f I 8 d L X Y F u p m z O Q G R 3 W 5 x O F J b 0 E / q F L i r L + 2 + m w n 6 / 3 E W F Y X Q P h 7 t t 7 k K 6 Y 4 P L p 4 / G U A U d N 0 q T u t s J D i M n U H k n Y R Y 0 I N 5 I h z C S h f H A S Q v 0 F + 3 D l f o q 2 H e x M C i E E 0 p e N J i 0 n w m 2 M O J m L Q 5 k Y b g S f v D j O J o o S j d F 1 P M W M l v a q K + / w 4 B w s + M 0 2 p c W L W H b 5 v p g g K T F p 7 3 k u t i O W 6 x H 4 x n t y 4 v D u c P G k J e Q V n v W C 3 h p v g S m E 6 i L j 7 e N 6 h g Y U S 8 5 D 5 C o 5 S X X 1 P w A 4 d Z y J d F 8 / R G B a R 1 p L E V f 4 B U g Y E Y b 1 + m 0 3 x 0 N w q I v T O T 3 p f n c Q M H D L U l O 9 1 C 2 6 1 s v C u 4 a X U K 1 v z v Z U H S o + j 4 K R 3 T j 5 m D 2 t Y 2 N H W l 5 N g M 6 Z 6 q B 0 b 4 9 2 d x y l V z r s D 8 8 A o v b n 0 z G o E D L l e / T 0 R F w u e 5 I 3 K E p T M T G A a 7 j z V B v f o M f F K y O t r 9 l a S x j s + U / t / 6 T K A 9 i 2 4 V D 1 X Q K s / A s X V 1 W r p + L G b m m V W j z a 5 L B 1 p l p Y g u W M 0 N Q Z A i C b 9 O W m z 9 c v L A v R g g S s 9 t A f A 1 N B 6 P M i + q h / l O h T 2 Q + J z I n X 2 D g 6 4 q r / P O M v k N q d t a d D T W 2 N Z H w p B K a H i + J g o x N U h e g D i T w + c b f d U c z 3 + Q k j w J s 5 i a K B G g X E w o + C M f y 5 m o k R 2 l c b A Z 2 n j V M L 8 m E 7 N N 0 3 F K b B F z D 5 U 1 H P J I l F f a x Z / e r x X p 2 l f d d t 3 e d s T g C N 9 4 + v U 2 t j c N S t 9 w 4 t J H s 4 R Z h 4 I N b G 9 C Q t 9 h B X R p 4 E U u a 4 F 9 T u B j I C c 5 E I t 1 B p 7 Q t T a + y 5 G x 5 + W X t r P m G O S o 8 g s T c n H F a 7 h 3 P T T S C 9 p 7 k L e B t 8 g j i U + a C 7 A 5 o l I G X J C 1 g I F r g k J q r a G f l r J L j x e z y 6 E n y 5 i 6 d / w g + h V u v k O M 3 6 6 + + r O T 5 K 0 c o 8 r 3 O h 8 D / P P L T k z M n s u 7 u c e U 2 H J J + w Q u n E o y y 4 4 3 c p I u p l C f g h u C 7 k w I I i 5 A p u Z 3 N 7 m 7 u p Q Y w g t T e r r I 7 F P Z y n a w B V f z 2 H 4 v Z n 9 3 M 7 u Y v r d I / L x f L Z J 1 + m 3 1 L 5 1 c / f v 3 r X x x J 0 m R 6 9 v W v f 7 l a u t v a L + T S + 4 Q K u q F y o 8 f h R C 6 s F / w C v N O A 4 o / 2 0 2 5 9 O 8 r d 9 r q X X u H M S 7 n C H + D l u q R h m U z W c 7 t a + t f S k N T 4 t N a Q Q 0 r f C d a C 1 i / R A u X 1 w m S n R t Q p C i T W U K f s u G v l T c Q f N m + x t y v s G d D Z b k Y m z o M 2 m e 6 D e s H l 6 5 c m q r I H 5 P 7 t d R U 1 G / y K O 7 a n v f i V H u L h d h U B f L p 3 d a l U z U M e u l A q X 3 y I 6 6 e 4 0 F D g F y m 2 H Y v P G y T v P 4 H b X W t 6 Y L M w 2 t b C G A j W V 8 e V w Z y 1 N W M 7 D 9 o s u k z M K B 7 9 s + W 9 2 V A t o Y z E 0 F c n / + X 9 X G i z 3 y 1 V E c f z V U U 3 P U D v Z f E p 6 W M 1 k l 6 O l l 0 E x J / O h V Q Z c u j l Q U 0 U T N 5 C T r 2 8 Q S L z T 5 6 v g A 5 k i y u 9 8 t y s 4 S v v G 8 1 Z n n i d m N 3 Q 5 4 G W v t 8 X e 1 v f S C F l W v X g v x 5 h 6 n J I t M m F l I d / X s 8 W 2 T p g j O O f X E t n g E F N X J U O l 5 p o X F u I T y d j Z W n j P U 7 z X o D B g R 8 1 H S z E s + D t s 9 0 8 V G M 5 G + l 0 u f z i t b D l O 2 2 d s H 3 o l j v G I 8 L + E d c t j K h U / U 6 h W z K + i g A e J h R V w G + r O h o U N n Z d u E c L M E o T I 7 8 A X 6 e r R R Z K s H 0 I E Y 6 P a G s G b 0 e n w 6 8 5 b E y l p K e D o x H 8 k e D a a d 1 B U k e 4 f 3 I 8 W a A Q 3 7 1 / s F 3 4 L J t D I 3 k 7 8 + 5 E + d 7 D 7 0 Q R I 6 0 n Y f / m i q B b h k k q 5 m K c Q O 2 K z U h y e l R k x v 6 / G B v e / r n Z L x b f + e z q O v u e / r D t v d f Z 6 p b 4 o 6 9 b x o T d W 9 b 0 T Q y + C f B i A G k Q + S s O r J K O 6 U v t N Y 0 B e U 4 b q 9 p 7 X 4 z 9 T 4 m Z u 2 b T N n P W V z 8 T D T 4 1 x + 6 A 1 Z 1 / X M j E e f J P t + k d e c T U e 4 Z E A d p n C K 5 / N b f K p y 1 V e c O V J 1 X P q o + V G 3 r h c f N e p r P V t 1 n 2 X e 0 H y 9 I f 9 e x A m P + K 9 1 7 P m P p 9 k D r k u K V L H h E J s / K 0 t K J T f R f m / x H k r w U p z Q 5 T n / k n z F 6 5 d 2 a u e s E 7 P Y J Q o Z n O z T j O 8 p h h n Q c t D H w 1 p z g L 7 b m z O 0 e g v 0 l 5 U e C Y d x f U c h 1 T C M E m o 2 x 0 C u E P p M X 6 1 m 4 s 1 / d / S g i 4 C e r 1 I e X 6 L F t R H u E 9 P e / / 5 K y C n l A c o Q a c H u s Q 0 H + 3 t f Y j i Q C 6 E N s K S 1 V V M h V 4 N d i G Q N A A l O n g / 4 T V p j A R 2 f b B C 7 P d / o n r z 0 Y r E g t Y m X I Q o 3 n z J X t d + 3 t U t O L 8 9 M R k g f b F 0 m x T a t q o W l M 0 O n p V d 5 x A 3 k B c 2 a 6 0 j v J T U f Q b t D m q j u Y c o 6 j L L j N 7 r A P Z F r v G p Y S z A x u w a o B e X j j c R R I 3 x p c 0 t v r O p A K G 6 u / y O E a L M X h u H y D y W H J E 6 v g h v K V s c V 0 9 Q 1 o L R 1 I a 4 k L 6 W F j p u w W Y i A Q 3 2 K / A + 2 a 7 W n u 2 / H P k S k 0 J J V U 2 + W a + 5 k F d m i Z A r d m K a Z 8 + o j B 5 k R e j J F z b V s W F g y 0 G n / K m 1 j a k u q n z u y S c P W i b 0 D x S d b 5 c Z 7 / e r 6 5 b G g L g w 7 o d y K Y I C J A d t o t U a d T b o / h S v N 5 S L 7 M 6 9 9 Z M K J I G M s M 5 u / 2 R O 9 G 4 K m h I 0 A r K D 4 B 2 v R 6 Q O 2 g Z t Q r q k H q H C I H / s P O 7 x A u M E g 8 X 5 c X r J 0 l R 2 7 W 3 N t o q U 7 z K f 1 t e 3 9 3 f J m f p f b a Q f e X I / e J 1 9 a P t a q + Y 8 k M p J N R J 6 4 1 P D 3 Q 4 k f C J V G v U z Z U L W F z o m 8 n 2 5 A l + s 1 o 7 b w w m E m n D n 5 L 1 p P 3 Z l i 4 8 D V E 0 4 o Q a 2 e u f L T 1 7 z 3 6 H R J C 4 I n U Z E + p V 6 G q l 4 9 w 0 + S b L P B g K 8 h E f G 2 x J u A T j 1 l n u a p d S e p b 8 j 4 u 7 9 O r u H x x R e c l I W W n n L z 7 4 P u + 1 Z i H A s I T L Y k Q B s U X E r x K b B Z h S V d g H X b u x O A i i G v y e W v l o u 5 y G K n A 4 o L X h c j A J Y G 1 Y j n o T y Q s P u k P K 9 A I p b m K T E V x k v 2 Z X q / S 3 / z N z C R 3 a V 2 Z 7 B P r w x u W g 1 z a a Q Q G x K H N c W 9 Y B R J a J 0 e P t H g F 4 m 8 D E 1 Q T b x k S i 6 f L / e U 8 s 1 l 0 a 0 m 1 r b 4 j J G 6 B l Q o 7 K a b n B m 1 v 8 b S 9 Y U T z g d 7 k X I E G h A N J i h B C U j W a Y M 3 C a D 8 u d F y z N z S I t S l z V 4 1 4 G L V f G v W A V d 6 8 U Z Z k i H b 2 v 4 T c Y Y 5 5 Q 0 A F m A d B c 0 P W q 5 B f 3 e n 3 9 f / / 3 5 Q 3 9 e V 0 b s S m T Q c e V 4 k N c q e U Q H d F N U g / P s + / Z D 4 E f e J I P 7 5 a r p U o 8 1 A M O B L V Y T k P 5 s x H J H 4 5 / + s M v 6 f w + 4 + e b 4 5 / e J F / + + H f / a D n Y g 9 Z c d v 0 j I b z A k S N R C V + I g a V y z w v x A j 4 J X P t 5 v U n Q d m E i k Y 6 b U n X P U p C t F U O 0 q Q 6 M F t V z T 9 p o f A Q z I + Y q I V J i 3 o q c U S 5 5 i O y k 6 p i 2 8 A N K H z e 9 4 W t 0 l R J e Q R E X w V 2 L Q 2 T H t J x F K G Z p F i d + y M g + G k 0 y t L j T + G c U p U q r X K t H E a W B w q 4 5 6 U u D n V A F + L v k y I 6 H u X O 3 t T D h Q B t G D y 4 8 W U U 7 m k c k + B j 4 O i 2 I Q Y Z A S B p G u A J s M T Y P z i / Z 7 G 5 9 I 7 e I t x d E 4 1 v E h S 8 + 9 C 1 C P Y V K Y a t u 9 d M t e N W P s + t 0 5 a k C Q i F b t 0 a T o z G g R b 3 g e q j 4 B J m 6 M X g p L S T J w 8 p y D Z A D q k + 1 q j c Q 0 n G Z f Z 7 p y e c r 6 p / K I C Y Z n N Y 7 d g Z z 9 E 0 + t v N x m + b C a m Z G b e m f L W 2 v A K u 4 b D t I U 7 u n F G E J / / O n F P t + w w 4 j t s T v o U J N 7 U r h e L h I r 2 e L N E d Q z J e X 6 X x 2 9 + O P C s I W a N t g q l u 7 t I l t U x Y a c T Y B e 6 i T c p o u U g H 5 P p t / u 6 r g e 8 + z q 9 v l I j 8 t 9 Y b X P j S P 5 c m h D d X K 8 c s v s x U S m 6 U 2 B s n Q y / v h x 5 S v R J F R V 6 C w 7 9 J L K T k 7 X 6 a 5 F I p V K z P F 1 4 t m W O k y 3 W T d 8 t T C n z J a + 6 z W y 4 X 1 b s F a q k + X M E p y A U U P Q B O A r d a t i 5 5 O e / j r 3 N z E T 8 D N C T 1 b G P 6 w m E 9 y y i Z + k r z 7 O V g z b Q 9 R 2 4 M 6 i u m U 4 5 2 C S P M 6 6 z I B W w F t / 5 6 W m s m 9 1 P u o e K C I H Z S / R b r 8 F E Q i H e W 5 z o d 5 K V 9 j s T 5 J P v 5 z T I l W h X M s z c 1 A x Z 8 u 3 a o z + e b D i x L X C E o Y 2 j / R B g c r X 9 i Z V F Z y Q i o H f t E + 1 C c S 4 s Y F a C H M V y c P K s x d T d X l q w 8 v z d E R H g a R Z t A e 1 C s V x P d P J 1 1 h v v d R 3 9 c l w I r D + S R 5 f / q g 0 j y h H Z l 3 Y 8 r 3 H l y U A 8 l B U R B J u R k G / M S Y d x O a e w s n X F e B 3 1 u p z i f J p z c P K s h i y b z S l C 9 / Y G k 2 t u W g v z F 3 v 1 T u K G P u v G q W v J v N v 6 f 3 X 2 Y e k r + 9 S H P 7 I + 5 p a s 4 g d u T Y a P X T B Y k 6 p A a R J 8 D L w Z e H m P G 8 R n K R F x / R a + + c m i M T 6 C w s + Q b I S f R i Z b z q w h 2 b 4 Z 0 H p / P 0 8 k t 6 m z a I c C N D Z 5 i W N 2 b A + l s h N 5 L y 7 e y b g W C 2 p m A k h 9 S j S J d A D T l S q T X J 9 w t N o / K 6 w 0 C U T C R S y O 0 V x b M 3 q d u Q s Q 1 k + P H A d F J a X w 6 q B h u e s j B 0 t p O 6 P b A t o I 4 3 C 9 M 9 o g 8 S n 9 I I Y Z L f 9 w F Z T y Y S a W E 2 b A b O b t 8 8 8 i p O b 1 6 I i T n j H O z U t O 8 J S 9 1 R 3 i 3 E M D P n y W g p u a i 6 B D t T Q p h m k d b l L P 2 S J T + v v 2 f X S 0 e g L b Q Z E 3 O G a b k u r v 0 / H E E B M y Z 1 T z i 6 3 4 G y Q 9 8 a E C l g + u M Q Y y F M w 3 t i K i G W i A f 2 j l a / u f 0 1 X f 3 1 L w f j U f D I u v Q 6 x t i I E N Y u x w s g k 5 S C Z V W 1 + j G 7 / U o r D v 7 4 f D W r 1 q r 7 4 w U U A r d U b c L / A + 8 v e M k J n N k F z J U T 1 D 0 C j k B J U 0 6 E Z Z o j n G z v N i j v I B a D n r 9 b r N z E X H D G c g 5 A v F L l Q 5 o K 1 q K r g N 9 F u r h L W W z 0 w k p + O v Q E O d t n Y H S t y q f e J E p T M W P s M F 2 T 2 1 J K P W j x T j G I a r d R s k I H A 0 i N o b Q h 4 K m 8 4 6 D b M l a T 3 X f L u U R f n J 3 U S i N H o 5 P y a G S o b c Z g Z e E N y b s U a 3 u D I 4 m j B n R r A K m x 0 E q E 8 c 5 i N z 5 J S i p s b 4 3 8 9 r f / m N 9 D R L P 4 7 T 8 P R W 4 j 1 Y 5 G 9 e q f p T c y T y I r 5 R 4 t m z i Q L 6 S G d L m 8 8 i v k x z q d d o C 4 y e k k e k p a 3 9 Q k m l g A u G x 8 x C m k / 5 B O D a D F D n U y Y m V B B R 7 h L P L F D X W v t H v 3 h f i 2 m L B u 0 q 6 l q R T g + J W 1 O W g x d s i H 5 V f 0 O L + 5 8 C B A z k F p Z d + o S V f K v K x u p 9 A B W T d 4 E 7 1 d n g U e J F / + L p 3 l H W t X d B O w E w 8 l S j 1 n F t D 2 t S W s z 3 k E x W l F t 1 M a U + h 8 I k / k 2 4 E V A X + m Z E y z c e 0 w I 3 i D R O a / l V k Q j v N A F X Z c G s v d W h G 5 B V 3 a 9 c P s O U L J r P b f 9 0 b 8 O t T J n q v V c u G 1 I y S + w t / 7 e f V 5 q b P H 9 U k f d E X r b V n e 3 9 J O x B o o X G E N A B c A y i B o 1 a O 1 Z l l d U W J S X I V C U R x i T E S r Z D t Z 3 G X z 5 V c X i k n q + X L Z Q G F 5 C q 9 a b h 6 v J T E h d d 8 b A 2 c V 5 C T l V i o h I c Y 9 w o M 1 j p b x u p d c q P R K 9 2 7 g M d y a x I r 4 A N o B t p h z y E u T f S A j o c t V + v e 9 l 5 L X 4 X A p x q k X t y r L y R 8 v K s r X h D g D j X m K N K 1 D 0 + R S q J y + 9 s g Q 6 a J E f z z g b F 3 B A R a K v Q c r E a i R r p C Z 5 D G x o B 0 U C w r 9 L E t p N A G J h 7 P m b b A f B F e d c V q e w g C z w V o b y W u 1 D U t C t U 9 k 0 n D G W O F + 0 m b A 2 Y Y j h X U L 0 o 1 M J F L 4 y 2 x z R 6 Q t A s b M y h n m Q C v T 6 b S 1 h u h X T F k q v L i K J F 9 x + R T V q W C t w c + S h Z H 2 Z W F Q O S Y S a W V i n 5 r H M n w G S M + o W w I o V 4 K 5 F v C P b e u a f e g a u n Q t b n 3 o h t J + q a w H 6 V l N J 6 H 8 j O 0 w b G X O w o G g 5 p v I b N 2 U W r c B O M 4 d z z k o R g D O g z Y H U e Z m L l H 9 8 + E O Y t m n 4 S B 1 n 5 K 6 7 L L I L 1 I V G Z W g 2 S z N e d o L P B N V d z 8 M q 1 O 9 a Q s Z v L U F m l y u O Z 7 J U O l Y w 4 Q b t s J v I 9 1 n 4 R f A 5 V Z M o E p J K H 4 b 6 T 1 A j E d R p h S e e B 2 8 w U w I d A P M M v t a Z 8 d m O G f Z G 1 H a b D X y 2 v K v e 8 x c U h h U 0 3 U g t s j L b 4 u b k G 5 f A r O H L k h J M p y b z r z 7 k + T k 2 Q O K c r t w 5 G v t 0 7 b 9 7 w r 8 8 a o U 1 6 y L g 7 k S 7 E v P T P y p z g S E L t 0 v t J V H N w z 8 A w A j 4 5 y z d B y M r d v I L w o G z A x X l c n x 6 V J a H H n d r U e B g E k 2 j e A Z W 5 E a f Z D y B b 8 f A I g j + o U B T C D h o g l F c o M 5 / F T / v 7 E V Y U g k n b 5 J H 5 S v W m Q n E S b F M 9 l m M 5 7 G w N B t 3 Y w n 8 / Q 2 u / I z 5 c k 3 h 5 7 n w 1 y r Q g E k V 6 p C U J / M s 3 / F j i o h z 2 1 T 6 m S + v M k h z P U 3 K 8 6 U d S U 2 u V k t 1 4 h a K W u g 8 L u V 9 j 5 w L Y 6 J i g m y d X O 3 C h J q O u K 2 p f l t E y j N M J Z r d H G Z f v 0 q Y e D q b h B N d n / 7 6 8 y / e / y x 7 u E h X a O y R U a c V 8 x v l a 6 e w u j F 7 5 2 0 p b E 9 P c b 3 H h 4 v 6 D b 6 P R D s x A S n D r g U j a A + B Y q I 0 V B x I d d b 4 / I K k q 2 W 6 f s J y c T x D L S h j q u j O a t r p O E 8 a G O J P 6 J L D N l M 2 2 D F k L y S I T 8 X 3 a 0 9 Y k K R O M R D E p 6 C T E V 1 B M V x h 7 G S w h / B 6 T 6 X m p u 1 s z R N I 7 l D N 0 l 5 I E 0 O I Y E 5 j t 1 e T n + 6 + z z W K 3 E S h N Z K N 1 H i Z V V B G K S 4 Z A S v f 7 2 c i 7 q 4 u K v U 6 Z g D 4 l E X J I 3 a 7 j n p A C y h G C g 1 K M M 1 Z q 3 c A s D x O 0 T G N e y l 1 n m X 1 5 C q N v M K / g 4 c 5 B 5 D N Y Z n Q G c D G p k 4 D 9 o o j e 5 j J U b D i 5 C s y 7 9 a b x R + + f e o W 4 G D G M 5 8 + J g J j x b e o F z + 0 k u J l v c U t p A Z q V 3 2 b p 8 V v 8 w U / F m X S 0 k k j j p G p h e + 2 J t h 3 K X M r j 6 T j 3 M + 3 1 W O 4 b U G 1 I R s C 7 O t h x 0 Q w i 4 f c U 4 X J 1 q 1 W H m e a Q u y e r p p X p d 9 E + o S d b 7 r 1 Q / s K 9 a h b 6 t + O O r T Q v + 8 X e A t M l U P r q 5 U U 1 s / u W q h b d v J Q b h h B P d y r q z v t V K N b t b e a I J A 6 c X r D 7 d H B 3 t O I P g v 6 n Y g I q W C u L j w q U W Y g i i l N w q / h F b b E 7 6 J F A J / N U + v h P z d Y 4 E 3 r z N g W s 7 J P c y d L 0 V R s l m E 5 r 7 b N Y 2 3 1 P 4 o A q L W r r G U K / 8 m 4 H h t o z u n A r M 3 H B K Q p a S t Z M n 1 a G 0 w h B I V 4 h D K N K c 6 b H m y A z H K O 8 i l K v P 3 2 + B C H B V 6 o 4 p E y q M 5 C 2 P E 4 T x o c 5 1 6 K K 0 O t f A q 0 / w 6 / Z F t 0 x Y N M W l x m p h C d s J W / E j 7 1 I X A T L A / F / e V R l v 5 w 0 A d B v 1 W w B b 1 c + C U b y f B H T 0 d S C F 0 3 h O o N 9 z Z C z 1 A + 0 e y j P P 6 9 R y 8 g 0 n C B N 8 f 8 U v u T j v 2 8 S l i X a k i 9 w / L 2 S L H F d T P l X h 4 F C G S S S 4 K 2 k / T + 7 U i O X J c j N f E N i Q T B y f R P M u b b l h a p z O x f Y p w k 0 4 S q j R 7 H A i C r A e + r G z J C 8 k 1 / 8 t Z X e q V j r y K O P 7 5 a + R q R 0 0 8 y a e t 7 T v m G q 5 6 3 D E d H V P + C u d h G w S y z O 9 g 5 p 6 9 j G P 7 Z D Z Z R h h 4 C N 9 S w y + R c M N o m 9 f r C C 0 i l V Q 5 Z V J Y F G A c q 8 L t 0 2 w O L 4 E y U B 2 p t l m c s c u M 1 P J 2 c H M 1 Q u N G K T n F G f B H a q S u x F K m N I z t g w i h D g O n d 1 q w A u + u e R I R x q V x 2 0 6 z o 2 h R k + 3 P v f y o d M R w l u S h a X g k j y h o 3 t d Z e g c C m d + 9 4 l r j x + n y f l X B d P 2 S L b K 7 P D R u n R I Q i 5 b q D T 8 l g q W V + g l C O f Q 4 o V i i M J 0 h Z R t K A o m F h r N h q L N x O y w s 9 S K J f o 1 E X i I 5 v X u S 5 H P W m o 6 J h m s 6 7 4 D O + u T j O x 8 3 J B u W e T 2 W h r P N 4 / C 1 G 0 o e l S I 6 + O f p 1 0 d P o G L t w M t B m s e 1 U v D m h u D l x r F K R T 9 R w Q D / t g u X 2 0 G i 4 Y 0 z o K E P u C x l S 6 4 p O V a 9 e b S P I 6 8 b O 1 o m T 7 s D D 7 E N / j A A S 8 B 6 k 8 F 4 J F h m H R y H 6 p 0 6 K c G 2 U h i + 6 Z 5 D I 2 g h 0 X E 8 o 7 K R 8 S S J k e z c B T q Y p y A w t 1 T l H y D d 6 b k Z J 0 d S r w h S V W h M O / C s F I L s H V H N g y D H w J 2 n U F d q + y J M k J 8 i Z I 2 3 C / J i s b x Z 0 p D u x o t i k O + 2 l e D 2 k a K Z G A R K M c 7 4 j 9 J q 1 c B Y C 5 K M s U g Y M 6 M / h K a d J u u 5 H H P L u W 5 H B t 8 y W 9 / w k R 7 U 4 W k C 4 q W 5 t t B E C u 3 U h O K H G E m Z 9 l T t Y S u k x o J I / o z u c y g Q H d e m F u l + n t 5 l V x 8 I b G W + 1 d H z i R V Z i 0 Q T s X W V 2 8 a z P Z q C q p L B B C A A f T j R u z B / a k 0 B J c 4 Y P U w y m Y I T H d 4 K g + k U s o x C i L O N c u P i B v a w h b + + 5 A B k O B 5 J d o 8 I g l K n S q Z F m K 0 K D o b p + I g W P O F s b I X 8 3 r / Y X 1 E c b 5 P f v y x X / r 7 E 8 q 0 H 1 7 P 9 M X z y U l o x w t 8 Q i 9 E A G i Y E P I Y A + E f 9 r g V o a H C k 3 / 7 L A 4 o R 8 W 7 p a S h f e 3 A 5 D j G u p 0 S F J m N a 1 Z U 4 L M A W k G O Z A q Y F e j e h 7 V A w l H a z G 5 f U y 8 2 / P E n 0 5 f p 2 t r i + W s K F 4 x h f P 2 k / 7 O U s m 1 + t j 3 / K p b B d m W 3 b o l B D y j d W x X j 8 Y n E t S a L q 5 9 u / o D p j s y w R r r O y W Q 7 d n c q w v c A / F j T N j h x E g E V e w Q Y 1 S a 1 p i z w v 1 T 6 H O m P V + q K l 9 J 5 U B s c y p z M u o C p D L E v 6 v v X U 5 R C 8 m T Z c P J F u 2 s 2 A 1 d 1 w v H n k N S d d l 6 5 2 / x C 1 u S u j Y y J s n 3 y l L s g V 3 L Z c I p K I O G + c b M r v N v z q T 8 e A 6 s H T 0 + p d t e I N v 3 3 U X K A A j W D p H 6 u x n I V 5 s V 5 n / + p d E / l S c z b r l E Y 0 E 3 8 w k H A h H E l s Z U N F r 7 c 5 J d t g Z X C h C k q Y M A t I y 1 C 2 2 N 7 K 0 S / D R r G K 6 B v b N X 6 6 8 H 9 B u A e S B L V A C x L K u U S G Y / x Q 6 Q K O x 9 n F 2 e T q M e H s O o N c i / D N 4 m q W P p g U / b L 9 m N 7 O 5 s n 7 9 O o + f D f q e Z r N W 6 c Z X A F i A N F 3 B D s c j l m 8 d l U Q p 3 b h h G Z g N J 2 Q t i 6 k B X J X v t E u / O X h T r J f f v K F R h C H O 8 U A 2 S Z j s m J k 3 C k j E o q 7 P H Q 0 F l g l k e I u F j i t A x s w z u o t + J 6 2 f A 9 0 i s + X l 1 + w o m A U 9 K p D + e Y H F m S w w 1 7 Q d C 8 X G r / U 8 r 4 a U k g D J K I L J x 1 b G m e p i E x 1 I f v B M m W x 6 N j L z R W q K t T U k m f F x G B i j b H l q 8 N W 1 + L 4 Q q g 4 4 T P 3 r t 0 B o l U B a 1 e 2 T s H / Y 5 d K 0 p 8 f Z N X 5 9 f 1 e h P p 2 Z q C J f V q e F j l Q m d c p 2 a W V p M w v P H Q x v p S / l W K q Z v f D 0 x R A J G n X g W 4 l x i f K t V x j g 7 o V 1 S F 0 l y F 8 L f I m S f 4 e C h S r Z w 1 b L D A F n W J i o s H a 5 N g e 0 N l / 1 v j O 0 x a w y c e i f w O f C n H E S H U x e C 9 b A P 6 3 u + U 1 3 C 2 n / O n k 6 e l + j l T X T j 8 2 2 a j W J u t U c D j h m 0 x 0 H q U a u p t n u Q q + y / Y j t t w H 9 a + T Z C G 5 s E G s b P + 7 5 X q W r Z y 9 0 x T v P 3 A T 0 y 3 N 8 w C d l r t M 7 1 K a M 6 7 b 3 U F d 7 H r I P C i m h u 5 / M D H 0 w l h a K g r a p W w L N o + p t F U I s 7 Q 4 9 I t F O n u S x D J X 9 Y D O w m z 7 / F F M V h w n e n f B 0 a w p / k t V B V 2 S v 2 T q o E W B m G h E / j 9 Q k P m q R o o N 5 I M 5 M t z N o 3 6 A s I B r / D + l l Z w 4 8 A N k N q a y U 0 O E + 4 g R G C k g Y V x 5 Z R P l c n y f z a 5 v f l 2 u b g j w c A I c 4 9 R I 8 W J 5 L 3 D S z 6 v Z Z Q w f a o s 8 X 9 w Q j P u 3 b D F z J P 3 u 6 / 1 t y s N r v j 3 U j r X n b P 5 V n T 8 V o D b K N g e F 3 V w s C q f / 8 W a m O c D 8 Y O G A Q B 2 M s O W q n C b 3 S 3 l S I F w E x 1 z w 5 n m w + U 3 7 1 M S p H B i h J U V c E t Y c N c Z X V 5 i b m l y a A G n R L o V / A K p 6 S M t Z 7 R e c b E d T y 4 S F X 4 T J + s H U 3 Q Y V K 5 X B q j t 5 O 1 l / G y y 1 T M z s e f 3 z 4 S 7 S 8 u a j I l G A w e + y 9 G r 5 / f N 8 + V 1 h v Z 6 v K t U r p 8 v V N y C t s 7 W y y C z r i O u 0 9 T G w B m o P F + s T y I P G j e i T x s A W W 6 c v D V S I 5 S k W 3 k 0 s d C c g k H E i X U R / g y C w 8 t 7 A H 2 d r q E Q X P w W 6 Z t v j D U H 2 c Z Q S b h m T E W / h J T S P g r O / 8 D i O T R W m 7 d I G 6 6 r + i P Y x E z g t s B k p 5 q E D l 9 5 5 p H 5 x L f v S V Q q i J Z i M d V H v D u X F i y X v E / V S y o v c F N u 9 T Y B 3 D x t U V t p D O Z p F j + x 8 / m o F p 5 A 3 q P H z W + c v 6 y k 9 i t J C 5 c g m 0 N U M R f W 9 U 2 1 h y l 3 U t g 2 4 0 C O V N e h Q C 5 l K J v l i f q v 2 a E W h l p v y W V o w V v 8 9 k r 4 q v q L K o 0 r g b i b j t O I p P Q 4 U F Z D k 1 k q / r G I I e K s a L j E x z m d r a i b 4 j V N V U R S s h c 6 u U r P X 1 j K b D o u 0 b r d v D C B n l 7 2 m q H O N V R 7 a 2 r r K v N Z 2 d p T x y s 6 S 8 r f z 5 f W 9 6 n A o K V + v B O V o S 7 H U h 3 S d 3 + H 1 x 4 E G P K 3 X W P v q C M U a I l i x T o 6 m 4 G m E p J s c Z 5 F V G h D q l / Y z 0 + J O D / Y v m Q m c Y L P r b B U l r e S j 6 t 6 e b X v 7 n c B W V Y N u / + v F N I 1 y r f O C X M c S p B z x D Z J v c O Q D / K D Z c 2 E S d b i Z i M M j X 4 r D S / y L d Y k 5 e e V I d p F P e s f N i M 6 3 S 6 + l 3 e z K E F D y t A f V E p m l P M d u E H J T M n M 9 o D Z c / N J F O 5 y F K R f h m 7 P g S P D 2 t / S K E E d 9 R h G P 9 w q X b z X 7 K f + 5 f f B 4 I u T E o k T 7 8 K n p k l h j H 3 W I e 9 C c C I o w a c c W D N f M J X g S I 7 / u l e B Z 5 u 9 Z K N 9 4 c O n 1 4 J 6 j y J g w E J 3 F J + D i d c p s N E Z 4 h N j g r u 4 J p 3 U z J f g h / T J b 3 6 W U Q T j x o 6 b 4 L Z 8 I t + + q i 9 n i 6 i Z c j J t 5 G s H X q c G G w S C Y e J 4 O B 3 K H v l 7 e m v 4 W r p d z D l U V Z S P X y v a w T L U B X Q R j B I B 6 f X H B X 3 w T z v p P a V 4 1 W g S l S h X D 1 p d X i 4 O D r 9 Y B y P Y B D C A Q t g p q t U w o L 6 n 0 k T w D i 8 C e 0 x t r l 8 / S 7 y f M O 2 H W t L p V h c 8 m 3 y W p g c A N d o w A z D D V / X G c j + p 8 3 D z L d d B c R d n G J Q X E w u b O y m C y s / T a W m G k Y m 2 v 8 B W m W x / l p R R g A d / T z O Q a 2 A R o D D A o t B S s / I Z 5 Y s c K M 3 k p F a b 7 w L a Y W r 8 B Y W 9 1 N G d Z j c f m P G g T V J O Z G d 2 h f 7 a 8 2 R p q F r r Z i 1 c T S F B g L T o 9 V F o u u t R M c p z H 4 x 5 2 M 9 f D B l 8 B s y m N I 8 h 1 g 7 w g 5 a i h W D s W X e a f q N m r S E Q e 5 9 E H m w m G H 2 x r I G c x 8 n G d j 0 U F e 0 0 Y N 0 V D z w M 1 n 0 d Z Z e y a w n c d 9 1 f 1 F I D 1 L h d x d m v 1 2 7 q G f R A E b M C f F d H Y 8 / v P 9 + I U n i / T C j I Z 5 j c + z 7 n f 3 O u N v L U 1 m U b 6 R y C o h D I K 6 L 7 W P 5 I f L O e 9 c 9 N l x 1 a U N 0 l 4 j 0 S 9 B S x U y X t u m o K x T m 9 K p h q + K T 1 D O n t w 8 w 3 O o 6 Y 5 8 o N y 4 l m 6 p D O y g z S N F p B q K h q m 5 G T S p m m K Y i m g b R b Q 4 o 7 m v j G 2 5 8 6 I O h O J 5 D l + X J H a v M L Q c J a l x Q X B t J x h D n N B 4 I B z 8 F T o Z m D i S u o A F m a f u Q g D I 1 7 A G a y z 2 l Z x j G B V M D M 7 T b / O 7 h T f y u v v P y r h S 2 t 6 1 q Y D k m 7 N p M m m w 8 O R 7 u w U U W j 2 p M J q o X s P 1 j Z Q b Z o N C 2 x D 4 B k 7 t I a 8 h h A h q V d Y z h N e w O 0 0 0 G 8 Q U f c M 6 G w d I x P n Q Y u t i R S d Y Q 6 z N S k x 3 1 B p n i y + Z I u K Q 2 J e 0 7 0 w y K 6 3 X n r a e g + x D i d 9 / A 8 a u h T R K g x W k n d 0 l x i A 2 y m 4 U X c s v Z q / m K z 5 3 P 0 s l Q 2 I b d z x n I U x E n E e t F n 4 7 i F J b d I 8 l 3 4 G N e E f s R 0 5 + U K S M M / S z / z W d Y V L C T / r z A N x a 7 n w Z G 6 B B E 8 4 0 9 I B g k R Z s f B A t e g T A 2 P u C N O V y t 7 a M 8 / 8 E z P 7 5 G z x J K m Y r Q 1 4 1 C p D O e s a y X C N 1 t K 6 o X u C i p W V 5 v 8 f I K W 8 z K A C 5 P d O 1 s U K f N T b r v C J W 5 u g 7 R V E t w V l V s v 8 i m Y 9 / F 6 l W e T q l 9 9 / 3 6 W U 6 u f a g x E 1 R u R m A k M N 0 1 G + / X n 6 4 3 a 5 b + 1 f J P t f 7 n C F c p p 8 f M 1 v n a U 1 G i v Y u r D v 9 L Z L 2 z Q x W r + Q s b K l W L p G Z G e p C s Q 5 S d K i 7 3 j 9 r K q t H p v I K 8 + c n d J C M b 2 S r X 5 G q U h L u C t J I P r 3 k i u D E Y F k c L 9 E o 9 S V l p J D 3 V y 5 Q Q Z D z y t R s 4 p k 0 1 t j O r r 2 b 6 K a s 3 y P D i c S 7 h O A y n M C G b / m W e H C r t 9 + h e 4 R 9 6 H z D 2 x n h H a k p T g 3 p T a b i f s I C Q x s G K r C o R 4 / x 9 S B o O T T z g F 0 l T u 0 Q e i n O p a z s J E u U a Z 0 s O i P Z f R 0 J v Z 9 1 9 D R G Z N + k P w r o d g y Q x b J b i i y p l I 7 y Y q G e d e T W N 7 1 t n r 8 F n Y s 0 o m 1 M G 5 m F v 6 / S Z d N P Y E k L g d I 5 3 s e / r 8 u H c P 4 j N g 5 9 a e B n R R E f r 9 v A k C P M B + C A L C y v 9 t 7 c 2 S Q S E B M 2 d / T 4 S Y O L b 4 c o A M S w k 0 6 7 k 5 i N Z 4 p U 4 M 5 e 7 M N x e V B + U f L V 0 w X u h 7 u l 1 9 w 2 / h x 4 c E / W r a 7 t a x V M z 1 c b f W P Y G i R 0 J / u g 2 s K b S H I O s L C g C i r T B e 0 y 0 V n + g L T l v k r / 9 z M 1 q Q Y h O 8 y N H c o s i g N 5 i y s G d t 5 8 H x 5 D 5 v I u k G m w U P D e a C Y D H e E 2 B Q v + O X D / e o y U x z + 0 j + z E p Z r Y K N C k R r F B R J w g m x C m d s p j e h y Z 9 K 3 J 5 s 6 H X v w o J Q P C 7 h w p m a q X 9 3 G A u 9 + r O 6 U U 9 m E V Z r r O Y r 0 Q H G I 4 6 G R r O R Y + c P e 3 l o s G G v j n j q W o q m 2 z w l X N K S v Q U 3 z 7 y F + n R A Y 3 G D X 5 A a h q e B 4 M B l K q 8 Z 6 i 5 Y G 0 K r H l e o J 5 K 8 J 6 T c I B j r D O V r F b H L n Q Q s b C g k 4 w x x G 4 U C s q 7 a l i h H N L r 9 8 p j + L b N N q y y K 7 L K T e M d 6 n V q R 8 p u l y x n R U h C M / 2 L v P j L 0 v K 2 V b j f Y l y s 6 g r s r V v F Q o Y c 9 T x w X T v t D u 1 A Y r e Y H k / a e E y f s 3 Z a d B b s I e y 9 k x U X e k z O t g 7 l Y e C r k A r Z a t 2 o Z A B r C r d C E 3 R M + S j 4 Z d o v C O u 0 e A v 3 C 3 y F M L n T 4 P w m p + 9 X w i B T / 0 a I 5 U n 2 f r y 5 t 7 W K c C 7 Z P t s L v D a A y K V T m R R T L T A c m / y p u e S R D X T R w N q c w q h 2 P D j 2 T v i N o a k O L c x 7 B h b d J G Q u A 0 h T d n w g 3 S g c m s 9 k A y / 4 T Z 5 6 d R J p v I V L V B y v z C D d L S S M 6 q F g M 7 T 5 r j 2 W R O B z u K Z e W r o C U v q C 3 + A t Y 4 t 1 e c 5 Y a k U 3 W k P 1 1 + C + 1 3 N Y x k t g w 2 X Y F O 5 q a d q 9 p z R R D O q E R 3 J 1 b z 6 O E 7 U T B 3 A O 4 A 1 J O s R J 1 s M l l y O U B 9 M w K M B x p f G J l r s t e 8 g S S v 1 e y 9 + c v O o M F 2 t A d z 9 o y R h f O g j c E i E 3 u U P Q n 3 k x g E y 5 W y o F + l q 6 t F t r I X H R K / H z g n 7 p r 3 J 2 1 x l l D o U g h A i + t R F / 8 X c 7 W 4 X G D j h M p L 9 T B Q L N G 1 a 8 4 L E H r V E 8 + 1 k J 6 w 1 k H M M n z R n d G c Z d G D O 5 8 3 4 p c D f q e m 9 S h L P o A t T d Z c H M 8 L a u 2 k c k x c Y n v V z f Z W n 9 Y b q L F q s 6 Q d j s x L e c V N u g X V T 7 H a Q q h J c q m s x n P p M c l P 2 Y y U f + W 0 W H K z 7 e d K W V g j F d n v T / v Y W 3 R o y b n 8 N w A f m J a A l H F 5 C v S n 9 r h 0 q f N P 9 M S 9 K l K 6 0 g W H k O z B n D N h Z O E 8 a K M i H 6 1 d n v C y s N q n 9 7 e 3 U M 9 J L a A L 8 N i v b L r t T k R N y j b k / 4 X 9 a B / i x 5 k W a n 0 w Z l I K p g f p 8 U J Y 3 / i z i 6 N t 1 h p + 3 6 r K k 7 U Q r w g B D E 0 H 7 r P k 5 v K P f x d + C H v w b V N 3 R f X a Q P X T 2 K Q L q f 6 g c R K t D e g b m / P z h T l E e j 6 R H C I 9 m n P W m h n I 0 d 0 h N w l F e S B A e 1 j y q V / L 2 z 3 q 2 3 + C w Q f / E e h Z 0 A k A 2 n J l V s 9 b X s g x C m / 5 N j k + W / 6 4 8 v q U j 0 J b P h g d 4 b l R 0 U t X B 5 U O N d k i a i w n 7 E P y e e A W m p D o F 1 K M 0 o R g m x T 1 5 1 5 B P k 4 T A u S F h 4 E D Q v q Y y m 3 D b f a U 3 U g q l E O t + m L k 3 Q m a n u s Y R K h t J P n z w / O g e s 4 1 1 B 3 Q D Q 2 F k g v W W C G N U V b K m G 4 O d J 0 j y K d M l A a g m W J L R m H k 3 S b I 1 z T F o P r f u y U P w M z b E I M 4 J C X z l A h + Y c K / J d w i d s l 3 8 e H s 6 9 / Y X 8 E 2 f J z c T M 6 f 8 Y u i p H D L M h + s d G Y E 6 z O d W Q w v a e F S C p 2 x E L 3 j W K p I Z q 2 N z P w T Z q + L M / c q m S k N 5 V z M f 6 u l M m V f i J 6 c G H Z j F T y 4 8 K T T X 6 a z 1 b d Z 9 j 1 w B 1 L V 3 s 4 6 g 0 + I G g j q c m m D 1 u 3 A P o v x o J T P d A L l A F w E 0 G F I J d 9 o X J / 6 4 p 3 w k X g n 5 R + d p q s V j J 8 Y a Y p N q I l 7 V B 7 I W X 0 9 r v M 5 k Y z P 0 g X E q 4 7 8 d E L x P C O P U h 8 e 0 Z s H F 5 P W F U T p 0 O E b w R J u k y r 6 K V T h H K z 6 U L H I 4 1 M h 2 E 8 w 1 k J 0 a A Q 7 b g C R K w / k C F C P 6 3 z + T B q 2 b a m P 9 L I 0 y Y z i B G i 2 i p W K E W 5 K P P g h 2 9 L s V 3 D c / d G I X 4 T F v l Z Z i S x e x B K q G c h 5 8 d + h U B v e m z 2 a L a C q V O r z n 7 6 u b + 5 3 x W 3 q g 0 l A d i x N 1 d a F n w h R 0 o v 5 F 3 7 1 6 c + m D r y t P t t O i s Z H R l Q h 9 J U B 0 q q k j t t O D G z 3 H T n N r B K r z H l W 1 R 1 j R d y A V r V e p D y H e p Z + y R D F z + v v 2 X V L R i Z h F B K + 9 M m Y 3 n C U 0 B q z u E u n R I 7 + i I j e N O 9 / F u r v y q S S f E q R Y g e l E Z 2 j 3 x T g d 4 A I g h I p d z 2 t z / L O B + W c E Q 1 P 8 d h U i K a B q 1 G S w A F k 2 j T + G V 2 m D Z V n Q 9 j I 4 R T C P m R 9 l q q o 8 v K F x w W H R w S I K b a D q w l T i D B C 4 X g I K w y J 9 J F E t I g c 1 u c v 1 d t I B r P E K 0 j l P u 0 5 N j 3 m Z X c m c F 4 3 g n o K p a E 7 r n P U S 1 / j P G u q B k h x + d q v H w Z U 0 a w W N 2 C 7 V g p 0 2 9 5 f d G W X i P 2 f 7 h e z r 4 p v 0 H f n k 3 3 J 1 n f 8 t V c r A w K w t m q 3 M p k m W 3 V I + z l c Y e A 7 E J 1 I m Y T O I w H 7 Y J / 2 x n k B e Z 9 g Y k 2 q X d 4 k 0 e + h / K R 8 1 o m a s 9 6 j T D Q 8 l 1 Q Z 0 N l / 5 f G d h 1 B L 3 B A D w a H w u 0 3 n z r + g c c 6 j F Q z n Q I u P y 7 k m n X T z I u + W c 0 i j 0 0 C v u Q M z T T m n 0 X Z 3 l s y + l 5 I o A T z G L v R t U S u w Z G 1 O K A i s u T T b n H C f U B I N w Z a 1 O Q U H A i X j m E 5 p q u d H 7 e b k R Q Q k a F 7 C m + d s A h R 0 x 3 P 2 k 5 G I 8 6 D p V Y / e R I b O M I f R m w 1 o / i O u O p G b H h Q G n Y G w Q R c q S V a d B m 9 D I v O a i q t O J X U V N B R C o f 2 h o Q h C d p A e y 1 m N / x 6 r r R D 0 8 i r p t T g 5 q n 0 C P 9 8 r t V N g v g w 2 a N M u z H G 0 6 D X c / t S P a I g y 3 B j w 9 D S D I 8 d w M 5 5 s 7 1 k A P l 3 P P X l O e K 7 a f E x 6 m i X S n 7 s B I N g a 0 l n 0 6 j c 4 f 6 F h e 7 N j P b s 4 M a a G F j 1 Y k o 6 Y I i o e c r q 8 v 8 x 7 n L l V H m a r O 4 t O 1 8 q 2 8 C 8 g f 7 2 e q k L Q 5 g d o 1 A m F u L j G N W d c T V u q l t S U v Y q 9 3 6 Q G S q R Q H s 5 Z U / P 6 z o M 2 e l 2 m d r D V z g M Y U t j U 8 k K G F 2 9 I 2 I J C E E K U w D D L Z 5 T M 6 K T b J f 7 b I 6 4 W n K i X y U T y r m U o R 5 i P j v 3 2 B H r p c T + d A n O Y C l 0 v p M c G a k 1 i g i 7 t k L o R 6 8 V x V M U 6 Y e n l X I o f / z n Y t t 4 e P f B K E U x g c p H + 6 u / S K F 9 r b + H t o 7 e 0 W V w h D v t H Q I p w s B E h 5 N x g 0 w s r A f E O c W 7 Z q N I a M 7 w B W S 7 E Z 6 c P J M T t Q p G v D B X g a b p I r 0 r 8 5 3 U 8 v q 7 k n v Y o M R W Y L Z j + Q k K i d P s d z C t K 5 o X 6 s i e i 1 S X z d Z 2 y c r n Z P a c C 4 Y I 7 Z O I 7 z O + W X + k V W h X W 8 d n s 9 u v y 6 7 L 6 + f b B 7 b k a 0 d e J s u F 1 2 p j S s m I + 7 1 E x L j C q j S N P o Z / U U d U 7 8 D J j Y f s S A s 4 t 9 n I D 7 7 0 6 W n V 5 4 j Z 9 6 h y m v O 8 P b 9 b H P / 3 h G Y G F s / T u b L k 4 T S 9 v s u P / A p z i e A 6 k K Q 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3.xml>��< ? x m l   v e r s i o n = " 1 . 0 "   e n c o d i n g = " u t f - 1 6 " ? > < T o u r   x m l n s : x s d = " h t t p : / / w w w . w 3 . o r g / 2 0 0 1 / X M L S c h e m a "   x m l n s : x s i = " h t t p : / / w w w . w 3 . o r g / 2 0 0 1 / X M L S c h e m a - i n s t a n c e "   N a m e = " T o u r   1 "   D e s c r i p t i o n = " S o m e   d e s c r i p t i o n   f o r   t h e   t o u r   g o e s   h e r e "   x m l n s = " h t t p : / / m i c r o s o f t . d a t a . v i s u a l i z a t i o n . e n g i n e . t o u r s / 1 . 0 " > < S c e n e s > < S c e n e   C u s t o m M a p G u i d = " 0 0 0 0 0 0 0 0 - 0 0 0 0 - 0 0 0 0 - 0 0 0 0 - 0 0 0 0 0 0 0 0 0 0 0 0 "   C u s t o m M a p I d = " 0 0 0 0 0 0 0 0 - 0 0 0 0 - 0 0 0 0 - 0 0 0 0 - 0 0 0 0 0 0 0 0 0 0 0 0 "   S c e n e I d = " e 1 b 4 0 2 1 4 - 3 9 d a - 4 f 1 6 - b a c 7 - e 4 0 0 d 3 1 4 f 5 0 b " > < T r a n s i t i o n > M o v e T o < / T r a n s i t i o n > < E f f e c t > S t a t i o n < / E f f e c t > < T h e m e > B i n g R o a d < / T h e m e > < T h e m e W i t h L a b e l > f a l s e < / T h e m e W i t h L a b e l > < F l a t M o d e E n a b l e d > t r u e < / F l a t M o d e E n a b l e d > < D u r a t i o n > 1 0 0 0 0 0 0 0 0 < / D u r a t i o n > < T r a n s i t i o n D u r a t i o n > 3 0 0 0 0 0 0 0 < / T r a n s i t i o n D u r a t i o n > < S p e e d > 0 . 5 < / S p e e d > < F r a m e > < C a m e r a > < L a t i t u d e > 4 4 . 0 9 9 0 9 5 5 5 3 5 7 3 6 < / L a t i t u d e > < L o n g i t u d e > - 1 2 0 . 4 5 8 1 7 8 3 9 3 7 4 5 9 7 < / L o n g i t u d e > < R o t a t i o n > 0 < / R o t a t i o n > < P i v o t A n g l e > 0 < / P i v o t A n g l e > < D i s t a n c e > 0 . 1 2 0 4 6 2 7 0 9 1 8 7 1 9 4 6 2 < / D i s t a n c e > < / C a m e r a > < I m a g e > i V B O R w 0 K G g o A A A A N S U h E U g A A A N Q A A A B 1 C A Y A A A A 2 n s 9 T A A A A A X N S R 0 I A r s 4 c 6 Q A A A A R n Q U 1 B A A C x j w v 8 Y Q U A A A A J c E h Z c w A A A y U A A A M l A W Z Z 9 g I A A F M d S U R B V H h e 7 b 0 J l G T n V e f 5 j + X F v m X k v l Z W 1 r 5 I p d I u S 7 J s y 5 Z s 2 m 6 D j Q 1 t m 6 0 9 N E z D w I G B 7 o G B G d N N n x 4 G p p u l 6 c P A A Q 5 9 a D c Y 2 x g j Y 0 u y Z W v f q k p b S S W p q n L f I z P 2 P e J F z L 3 f e y / j R c R 7 s W V W V s G Z n / y c 8 S K j I i P e + + 5 3 l + / e + 1 m + / E K y i h u E A V 8 F t 0 2 V 1 T O g S v / 1 S r F Y x P k r e a R K L p y + E s H Y J 8 f V 3 7 R n O X k B p V I Z f e 5 x V C 1 l x A s L 6 m / o f U t V L K 8 V M D P l U p 8 x Z 8 x + q / p o l / B l s C g P j b C 7 P b D Z r O r Z 7 k i 8 H E f w j p B 6 B h R K F j x 5 W c L J E R k T Y V l 9 t k P o c 1 f p s K g f z a J + C b l a x k L 0 v H j c L S H 3 C M K e A + q Z Q j q b w e W 5 d Z w + O g V J k t R n z a n I M k q 5 X M v x V d 2 2 w d I v w + X z i / N 4 b g X R 7 L J 4 3 I q 9 u Q t 7 x F a a P k 7 v M l S H w + H A n c e 8 u O e Q j K 1 C d w M h n z u J i c A Z v D Q / g y s b k 4 i n x 5 E v B s X v f u e 7 q / g t 1 1 + J x 6 1 p I Q F d U M 3 T + 5 i 8 l U 1 y w O n z 7 Z k w M b 7 T P v W R g l O q Y j x U w X K 8 h 7 / B H 9 3 g n / U i T B O h m z D T f 1 e T M D E 2 K 4 m q q 5 8 m u 6 L 6 T G u s N p u 4 b i w s k t N 8 Y p T c y u 8 K 5 Q w J 1 J p 4 3 I 4 b S k M x D x 0 t w m J X H u 9 G Q 2 k U C k U 8 + e 1 3 8 L 4 H j 8 H h c q j P m l M o W 5 A v A U F 3 F S u p 8 y j K G c y t 3 4 + D I 0 + r r z D n Y O i 9 6 i O F Q j q t P u q N a o 5 G J A 1 o 7 X o w F q u V b r Q b F s v e C K y e U r w E K d Q 8 w z / 7 L n D 7 V E E 9 a 0 9 p s Q x p S v e h V f h + l i s F E s 4 3 1 G d a 4 7 S 7 M R o 4 J R 5 L d j t K 5 Z r 1 w t p O k m x C Y v l a 5 E j j M F 6 P V / z U M 7 t l x c x A R T 2 r U S V r w y L V r m O p W I B M l g 1 T 3 b L D P e 0 W j + e 2 X + p 4 L N 5 4 A n W c B E q d 1 f Z C o P g t n n i z h D v C e f j H F P X d y G b K i i G / c s G f f N e B B 0 i o G U 2 g O s V I o G Q U Y b V I s F T r B c B C s 6 T 4 S U a C V b L D Z r e h S I P C 7 m S h t 6 C U p g F i r f / + P K t e K x L n 4 p D T M s L v 6 1 e f A c q l E t 5 a q S B o i U A u l 1 C m A e 1 0 O s X h 8 X h Q q V T o q J J 5 X B I m d o l e U y r S 6 w o l D A w P 0 I C 3 w 2 6 X x L / j 1 2 5 G I o g k 5 8 V j / o 4 + E l 4 7 C Y X k t K E q V 5 D L l l H M 0 x W j w + c J o j 8 w B p f L C a / X S 6 Z j F e l U G t l c l t 6 P X k N / I x D w w e N 1 o 2 q l G d B W g i y P Y j h E 2 k f V O l c j V v i c w C D d 2 1 z R A q + z / n o W N 8 t w D B k I P r 2 s m M z C G f Q g W d g k y 2 l O / U 1 7 b i i B e u g k C Z P 6 m G G B W o x d o J n K j 2 H / E f X Z 7 s n n 8 7 j 4 j V W c / v A o X H Q D N P i L F 8 l H Y L M m l r V i N q I M 8 o P h M g L e P N Y z r 6 M k K z N f J 0 w H 7 6 P Z U p k N e I A U 6 e a v l i + I 8 7 D 9 E I K + z v 2 4 a o F m T + f e a y E e L P z N d z Q c n W e W U / w B h e l k J 0 H n l 7 A Q P H + 5 h G N j E v p 9 p A 0 c 7 X 0 T D b P P P r f 9 s v q o M w 7 0 n a X P J N H n I c 1 G Q i u R i a t R q V Z Q J c E s k z / E z M W f R S I z g j N j M 0 J L Z U m A P I 7 a 0 C a 5 R 5 L M Z / 4 Z 9 t S e L 8 d k 2 E k I 9 Q O v u F J G 0 r W C g j 0 l z L 1 u u G E E y k t f / t 6 Z I s p b F U h D y s D e E w 2 l 8 s S F L R x d y m H i 4 5 P q M 6 2 Z i z + l P u q O P s c B h M j O L 5 O p K Z N N v y G / g V H H L c J M u 9 7 E E n k 8 c 5 W u L U n V 4 Z E X 4 X f c S R q D / K P l L f i 8 I V R J o 6 T J 3 6 w U M / D 4 + 3 D / E R l u T / e f u 5 K v w u o y E q i X 1 E e d M U U C Z b e 2 N 9 M z p S g y x S i Z f X l Y C k O Y G B 3 A W t I u f L + O o a F W 2 i B N S s q u P J z E R u q y + o v u u L E 0 1 N E C + Q s 0 i 2 Q r s H q s k D P 0 0 0 3 m z 4 Y M a V Q R s l 6 Z p 0 E z H P b C s g W 4 p t o P k l 4 F a i p w N 8 2 q y i B g k 6 8 X M 6 2 0 S t 9 3 r P Z 9 e S a W S 2 X V H O y N x y / m k Y q s 4 c C B N A 4 N D i F f D C H g q p C m o v c v V k l z u 8 S 1 Z 0 3 A Z p y D / t Z e + 2 m d C l T Q P Y x + z 7 R 6 1 s x 6 8 m 1 k S w l h D X i d f e q z I J N P x h J N m q c O H o H H R f e Y / E 2 j b 5 A m d z C a s W I q X B O 4 c l z V V M R 8 9 B x p s i 4 j m i p 7 F x 7 a A y w 2 5 e u z M I m f X j q n h y x M l S y p / U g X M 0 4 D L E x r C R s 5 o f S G 1 2 g K 6 X N N C 2 E q k 7 n 3 9 O v L v Q n T e r 0 w M R y I s J H 2 + L m v f w + L a 0 n 1 W W P Y 1 + C B V c g X 8 M g r M h 5 9 v Y y v v 5 x D J p n C P a f 6 c O v B m x D y D 8 N t K 6 J A f k g 2 S 6 / 7 8 7 f J j 1 O c e 8 n h w G r m t T o T q C t M r m 2 l W g s o G K L 7 d 5 o w Z Y s x 8 X M p / h q Z 5 C s 7 j 1 m Y m C q Z f c V y V v x k b G S u j o 0 5 c X E l j r f W S N U o 9 m 0 T 7 F e x M G U K 6 p e k l 7 E w 8 X v z 0 a s w M T e U Q L X C 6 i H 7 f t C K 8 n b n Q q W / n q n i B t 5 c s 8 I 5 6 k R u O a 8 + u 7 f 4 7 C P i 5 5 8 + / i Y e P f C T k N l g 7 w K O O k k j x p q Y h W p r 8 n m c u 7 K h P l M P O / q 5 b A 4 X r h b w r R e z O P / N T Z x 6 c w k n r 6 7 i z l w c D w w 7 I J F P F P m 7 d a T f T E E m x 5 + F 7 8 m X l r H 5 0 7 9 I z j 4 N Q J W D / X e S P P U g U f R 1 Z Z r 4 j F i I K r 6 k K f T n O C z O h 8 Z 6 6 l 3 M b r 9 I f m y e / F x l c u L H e o p l m i w K i u A x D v L 1 R v p i s M m b u L i Y I T M w q / 6 m G Q 5 S y G k a T + p X 5 f d u f P 9 u u a F M v o d P F O t m R j M f S p i A w 6 1 N Q J m 0 x B f y D + P X n d + C w 2 5 D n u z r p y + n 8 e D J M G J P R N H / 0 I D 6 S m P M T L 5 h 7 0 l s Z N 5 S z + o Z 8 p w i X 7 A W J e u W 0 n Y Z U n 9 z 1 K k V / L 3 Y R H t 3 r Q z r k 0 u Y f N 8 o 3 G N u M V t r g Y T o t j K j M + F + Z T 2 N y S 3 m k D g f h y P s R O j u E K z O 3 u d X n u j s / e b / f m 6 L z L 0 W M m q x y D g Y f o 9 6 p s D C t I O l g p n w P V i I n a e J y l j b S T Y 3 C Z 6 H f k + a i 3 x Y J k + m n c t 9 U C Q N N I b U 3 1 i 1 4 f R Q G V v 5 O a Q K E f X Z 3 X H D a C g H y U e F b P l O E M K k v r Q U M V b P v N h 5 7 9 U / g U T C x M Q L S 6 Q B k s r i n 2 7 t o R 0 c C r d Z J D i s H n E e z c 2 J 5 6 Z D 9 4 t z J u A c F 8 + x M H E I u U L C 3 A v 6 0 D p r m 0 w 6 i 2 w m t z M 4 9 O t a / D d Y m B 5 7 J Y X l L 6 1 h i s y 3 U z 9 2 D H 2 H + m g A u T q K y r n J l x z 5 g V G E H w g L c 5 s F L P L N C L Y e j Y g 1 q U 4 p k T D L z q z 4 f G V 1 H U c j V 4 w r v l P D J R / w T g t t x D + Z 8 e A t 4 q c p V a s Q M D N h Y j g i m y s m y O y 2 w k 3 X g E P u L i 8 J V 3 U R F y 7 N I 5 O t j 9 i V y q S H y W 8 M e z o L V H X C D a W h z o y V a Z a X Y X U o V 7 / T K B / 7 V 2 w S t u K 5 q 0 m 6 4 V H c f W Q Y 1 p Q V j g F y u l W f z Y j N z N v 0 / 1 U M e U / Q j c q K 2 Y 9 H R T K / B q 9 9 m A S n i B R Z B 4 n S e X E j h 3 3 H U c g F c H U + D c k d w M 2 H b L C S 0 8 z h X f Z N n H R z 2 z n 5 p U g Z F b 8 s f L D X a W A f P x t A 9 k o G 0 W M D O E r W Z I U X N m m w c P h 3 b r m E z G Y c t w x 5 0 H 9 z a 6 1 o p q F a Q p c + 9 n R U m I X h B 0 z e n 1 5 T 2 p J R c T c v L e Q q C a T k C M q V e g H T 0 J t 2 Z t R p K A N 8 z r D 4 W a T r z 6 Y f w 9 f Y q z 6 v h y O A A 5 6 D N N k 4 S K O T J U D 3 8 / K 8 B U e m q 8 J n 4 k D E X n B D C d R U W M Z R T w m 2 g K I 4 u w m b l z d l 2 N V w u x G b 8 Q T O v b 4 O e 9 9 R v L + f n P b t L D x H f T t m T i y q D L q + c K s B p z j 8 / 0 D O / s Q 7 i w j w A m X F i n Q 1 j w A 5 w w M 3 j c L R 5 0 Q 5 X 8 b G o 2 v Y l B M Y q Y a x Z Y 3 h w I c O w + e x 1 4 W h + b 1 Y x q w W G / k w p B 1 e i 2 P + y i y O z x x C 6 L Y + I Y S c d x Z 5 M Y L X r l 7 C e G k I g b A f v p N + u C Z c Y j G Y U 6 z a 0 Z N A 6 R C L v j R M f D d 5 4 R h U / l 4 p Q p r Y b Z 4 9 s V o w N o s Z m 9 W O A 3 2 3 q W f m J P I r 2 M 4 s i + t j F C j Q h D K R X 0 d C T Q 1 y S l 6 6 p s 2 G F w t U M h M l z S X B S t Y L / 9 u V d 2 W M H 7 U J o V + M v a K + c n f c c A J 1 Y q R 2 4 b p d h 5 J T V d j 8 x l q g X J T x 2 j u z i F s O 4 g 5 v C Y G D b i z / t 0 V M / O i U + o r W r M Q v 4 g u P z u G E N I y P J g J 4 / f B V 3 H a T X 8 z g T M g 1 h T D Z 6 j v Q 0 w 8 / / c d 4 M H 4 b f u H D N 6 G Y K + P 8 Y + / i r o 8 d F z 7 P l c s y Y h u r G M p 4 s H h o B J P n Z j F x 9 y i c h x x w O J 3 q m 9 T g v y O + W R s t Z 8 R u B U p P / D k S r l w J h U g e / R + t h a w b a S V Q g 7 6 D 8 D u H 1 L P W s C C x Q G m P 9 Z r E S M t t Z q 6 o j + r h y S u V q Z I m 2 y C h U q y F Y f 9 Z e C Q H 5 O r e C V S z K F 9 H g s n O 7 X Y 9 n / u H L + P f f u M p R Z h o I J f j z T 6 M n Z y 0 3 7 t 6 E f / l z c e w v h h H d C 4 F / / 0 B 8 k 8 K q L a K x t G v 2 F e J b Y 0 i l U 5 g s 7 Q K + f v W s H b L b y J X U M w 5 P u q E i a G P c n P q B G 4 e 6 R e h a G / Q g 0 H Z R T O l j L k v L u P w E R v u e u 8 U D n 5 k A H e 6 U z j 0 2 Q P w k + a x y 8 Y a J 5 J 5 B x X 0 F s 5 l r a s d u 8 V 3 1 I / + B w e F M G 3 9 b S 2 6 p i c u K y F u M z o V J k Y T J o Y f a 9 p n O m y s 4 Y a 8 h + n S N 0 8 6 H K R x O W S s b 4 6 I S g L G Y a 9 0 7 L d 3 i u 3 T / 9 O v f E F 9 f N 0 5 M i r D Y b D C 3 o 7 F q 0 W 8 d 3 I c 0 8 M B M Z B 5 l Z 5 N w C o 5 + Z o / V p a L S K w F c a m 6 D M v 9 P 4 + n r N / E 7 z z V D 9 9 V G i R W G 5 x e C 1 K p L P J 0 g d 0 u S e S m Z b I F n L 9 Y R P H J F U z f G s b Z g w n c d d w L u 9 2 K i e y D 8 L i U m / v m O z b 8 O + s v 4 R P + T y G W X y A B l c l G 9 + C h o w d w e L x W C m E Z c 8 C e q 2 L g r r A w / e x 2 z n W z w 9 X v J v N N i e 5 x s i Z n i z T 6 h F 7 H A N L F D Z G G 1 S 2 s 1 L R j t 7 A T z 7 4 n J 5 E 6 x h 2 I P 5 p E c a W E / H w J 2 b d y c B 9 1 I V o y L n O w 0 n W W r K S B 6 d r Y b c 1 a u B O 4 p K b P M 7 E j W E Z k S 8 2 C z m J T J k H K l W X 4 v W X 6 L B a 6 T 6 O Q Z C u N k Y o w G / e C G 0 q g V t N 2 h M m U c A 2 a + 0 J G 3 H 1 4 R B E m H V Y v X y g L i o t l k V d m c 9 i R T C x h 4 9 R v 4 f Z N C 7 5 0 9 b O 4 7 d 4 / w / K h b + D P X 7 H h D u k m / O q j L 5 F v 4 M B m w o W l N + Z h f y m L Y + 8 L o O 9 U C O v l l 4 U g a U i 6 S O H 0 y B D m n 7 g F D 5 y a R C w 3 R 0 5 y l h z m I Z H h o A 9 E f M n 6 Q S y 8 8 S D O H B 5 W n z H G L M D C J j C / n 3 7 W 3 m + 0 Q A 4 L F P u f / p t D p F m D 8 B 3 z i d 9 5 x v 0 0 m T h 3 F m X 1 T I f v Q N A 1 2 r M w d c J 8 4 h k S 2 u Y F d b Y y 3 p 3 N Y G g g L d a q m I n Q A d h p b L A p u V c C d U P 5 U J y N P 1 Y p 4 f g J 5 S N 1 6 0 N p / N C j / w M 3 p Q / j 1 z 5 5 B 2 k p 4 A e e + 0 / 4 4 / 6 f g n t S w s b b H 0 P 5 j / p R / K 0 l n F 6 z 4 e H 8 w 3 B m 7 R g 6 e B H R x V v x u e J D + G d 3 K q F c L Y C w l H y Z H F f j J F n J 6 i G t o d x A u 8 W F V H G N b H L F d P U 7 x j D g O S w e M 1 e X 4 z g 0 U d N Y r T B L M F 1 N v o q x Q J s Q 8 z W k Q h q W 0 8 G 0 E L 6 N B q f d o Q o I X e t S t I S o Y 4 4 E K q 4 8 p + M g C Z S Z Z t n M c l S V q E i i i N B h a y 7 D 6 I T Z + J P w S f V J y O x / Z r O k Q Y s R E U 7 X Y B + M f S e z S G Q v m O v N 6 8 A H j p F Z 5 r K j u N E m T a U N 3 + c 5 g 3 u n N S 1 Q R a X i I v P E h k g s C / l Q D o / 8 b 1 X 8 2 u s / A I k u 9 K / d 9 P d w x o b g u / Q T G D v + X X z y g e N C k D R h 4 p Q Z M 2 F i S p U s m W K b 4 s j L 5 L C r w s S k S 2 v i 3 2 t 0 K k z l i C y E K Z c v Y 3 E j J Z 7 j c P 1 c j P x E M p m W 4 6 + L 5 6 4 H m j x w W h U f O 8 L E k P z n 1 w o o l o y z E 1 a S 5 n V Q b M 6 K o x C h 7 3 d R J L t 2 A 6 c f L S W 1 X M H 6 i Z i D Q O t R r i F T n 1 D Z e q s 3 n 9 0 I u W J H J H n 6 x k s 9 u u t g C Z b e U 6 k E P 3 b / S V x a i u L j C 5 8 n 3 6 m K + + 7 4 K z z 7 + g p + S f 4 5 / B x p o W 9 t 3 w X X 4 d f w f 3 7 r 3 + N c x Y E / f f C H 8 b s P P o B 7 n v k P w q T S i O c W s J B 4 T j 1 r j 9 1 a C 4 k z P D N 2 U / 7 B c P q R X T V 5 f / Z b T + K X S z 8 j H h f k F C R L i I 4 A m S o 3 i + f 2 A 8 4 c 1 6 d 7 t S o p 4 e / r P + 2 D 7 Y n m d a C O s S m h e M 7 2 X o i 1 S V f S k a I J r a R O f A W a 2 P S w P 1 x B h i a j m q n M k c b w U f O s F F l 2 I J E b R S K r T M y Z Q g j x 7 K h 4 3 E g k O U P v X c Z g 4 O K N m c s n j X W X f m P E 5 7 / v J t z 9 x k + T v W 7 F w t d + A / e c H o P l h U / g + 4 9 d w J 8 f + D z c T 3 8 a H x w Y g f d b v 4 8 A z f r y Z g W f e / g k 5 B i v L Z G W q B R I u 1 T g s H o N o 0 Z G 8 A z b T G f / V o N N K o 0 / / f 4 H 8 V f j f 6 F o P T K F x o O n y S E f U 3 + 7 T 9 D H b 5 V S p F H M Z r E a f 1 M 8 H v z Y E K l u g + 9 t Y M G v p V 8 X Z l o 9 9 E J r i b 5 3 F k s J F i q D f 9 h A v D C v P g L d s 5 o / L c t l p J I l h H z b d d k j H G m M z s l I Z p U 6 u 4 3 E C R K a M K L p K Q x 6 7 4 C V / n 7 Q v Y b T 4 6 M i m 8 P r j C P k U d a 6 t l J T p E m V S U O m + z I Y m B W P m R s r l + 9 k z Z Y t L p U h T e 6 t 8 1 3 O y v j i o 5 f w o 9 9 / G p / 8 2 t d g P / E l / P X x L 6 q / r U e f L 1 g m I S t W 0 t i w v S r O u 0 E i r T U R u E M 9 6 4 3 F x A u Y D N z d Z L L s B x U u o f G 2 F y j 2 q f R r T 9 K L / S j d s S 2 c C r c U w E j g u O H E V C i n s J J u r 4 k O i u J N 8 / E g k x / E 7 8 M T o d 6 H 4 g X d S J S E I W Q T C 7 o a B 0 N 3 w e z t O K 8 v k l a E h P 2 s Z H 4 D W 5 m a w D K V i h W b q U P k P 6 f R 5 6 3 1 m 7 h h B M r v q m K q / z y C r m E x e 8 x H L p B 9 L s H j C K L P 3 d n i a z s i j 2 1 i 8 K E h s f K f n M 1 i / A d H R f i 0 F e n i O h K F F f Q 5 D 8 J Z D J G i K G M 5 9 4 L 6 2 / Z w o G I 8 c F v n k T m 2 r h r G L / s H r c L E 1 x L W 2 L a + + r / N U b F o Z g F h 7 w F s 0 0 B L F 0 h w D L B m H X C e H 6 Q Z y Y p q U c b o p y b q e j h o c C J y J w G o A 4 H 3 k G n V n K O Y L K 4 i W V g V 7 Q o s s M E r K V n / x V I J l 5 d C G A j N w u u p W T 0 s 2 F P S b b A F b P 9 0 g x K p v E X k Y 2 1 n l p C P 5 1 A h m 5 T P + 9 y T y B m s K 3 T L 1 a U Y / t 3 x z y O W z G N z a g A T n 2 o v T E y + m B I 3 i m 3 6 x c I 5 L K d f h S s 2 D C n n g y P d P s h Q r u b J w d 5 U z 2 p k C 3 H M G 5 S E s 2 Z u p C x 3 3 i B l r + H i Q z 2 r i b d E 1 6 J U Y U v 8 N B M m x h / u w 8 j 3 j 2 O E J q 7 R z 0 z Q r F 4 h K 6 H 5 + x 3 U J R q 3 Y i H 5 H G L 5 R f W s B q c o a b 0 / q m J G U p D L M l z W K 3 C 7 6 i c z s f z g u D Z D / 4 Y R K C b g G h K z 3 3 p B D a H S T M J 2 + X r y c k / J i + + u 2 0 k Y F a F J V v p x z 5 O / i V D A h b C n f n 2 o F a k y q X O R v V B 7 f S 4 Y Q c m d R t F H z m + V 5 r t q 6 8 u Y K D Q v d G 6 k 3 z W c l R 0 H 6 v 1 H 1 k 5 2 e / s e g N c K O 5 m 9 m l / H W e O F s h I u b 8 R h c 4 g 6 K j 5 G / M f I 3 7 t J a D A 9 N q c N m 1 8 3 W u + x Y M D d W c + Q W H 5 O R F R X U q 8 I 4 W K T k S O t N e q v K b d a M 7 r V 8 + n u + l t 0 y g 0 l U M m 8 M p O 7 k 1 q U q I q C r F w s 4 2 L m 1 h w d K Z P 9 r l z g 0 9 4 C P v M j Z 8 S 7 9 P t q s 5 g Z q c I G 8 m U 1 B 8 7 G J k H t R l m q J G C y i w Y 7 X T 4 L z X a y u T n H 5 s W Y t 3 0 i q B 4 O m 2 t w 2 L 3 7 b 9 4 7 c q U k J j U 9 V j L T K p X W o d e i X B T C z 7 j J T H f Y 6 y O e G n 3 3 G E c A A 8 6 x l j 6 S n s 3 s J R o X S S F c j f 6 X 2 6 6 k N X H E c T v p I V M v b z x 5 0 n 2 T 8 + 3 H Q b f c M A L F 3 9 k j + T H l v A 2 Z c H O 0 j L + 6 0 e q 7 E e m C B f F s / V e L f L f Z 7 G r F V u 4 d r K V f U 8 8 I D u f a l H W L q o X M F h v f K E X I p K x 5 j p z L H q x z h j V 4 M d g s / G 1 R 0 6 U Y X n f a y v T W M K Q b F s g C Y A 3 E P g W b c v y Y u x S x s 1 9 O V k T a U L t o J 1 s R r H X 5 3 8 9 H X 9 Q d L 9 E E p V z / / L a 5 + T r m 2 9 2 C t c c + I m r X G K 5 L 2 4 h 5 6 P q Z D / H 4 / N 4 U F e q 5 Y Q S K J h S M B E 5 i M V 8 / 4 9 h t E l 0 U c j S d Q X g c 5 t n N e n z O K t 5 e r 8 1 2 y Q t J h P 9 Z 5 w m Z 5 t A s z Y J E / p 2 C I l A F v 5 E f Y R F Z F D 6 H 4 i D r 0 W Z y y W Z s y t m C 9 b d l w H s U 6 6 m L 6 t n e w i X f 6 X x U L B E 0 Y q V Z j u 8 L Z O V 7 T v f f Q W Z c 6 w A R + 4 W s 4 T i P s n Y A 2 + k F 8 i V j 6 L u 1 D 2 t f X V V f X Y / T 1 n 0 P D s Z S t Q l h 0 g d + e D H X a U / B L p k v w S Q G 6 y N 3 e 8 E N I 1 A c H x C W h j r r a w x J R z A s H U f Q 0 t 3 6 C 3 d + Z S p F G X + z O I 9 / U / i E O O + E u f j T 6 q P O G H Q c R 0 C e h L V a u 3 l O e w A T g d t J o J o F m X s N j g V P q m e d 4 Z E 6 y 7 L o l l h u G R G T k g c W M j v 5 R j p r F 0 H X i N p z o r u h w 5 p r I / W u e C y F m y N 1 T C S r / L 4 b O E T u p U l L L 0 x s 7 v E x F F 4 j z d r 6 c 1 b K 9 e N t t 9 w w A h W k W X 8 h U d / z m k 0 M p 5 d T X L x w e J Q S 9 E 4 J u J Q L F X s 2 h p / 4 + E 1 4 8 O J / E u e d M O q 7 S X 3 U G V L V T V p x E C P S z R j J 3 I 5 x 5 + 1 k v p h n M x w I 3 6 4 + M k f v x r B G y 5 a b c + N 2 g 2 L S v Y R M o X 2 K j 1 K 4 S T 4 H m X / s 0 6 U L W 3 T W u / 8 R u K U + k V m D z T W 3 v T M r p B X 5 f A E L C 9 s k T O o T J v B S h N X e 2 o z t F q v Q x z f A E Q p d g H e D z C M 6 1 Q 4 u I U d R E a x u / r u w K G G i r 4 L 4 c z E M v H + Q b p Q V Z 2 a G 8 P u Z B z G 7 H N e 9 0 v i / 7 m 5 q / Q 2 x e i u i a 2 w h n V F 6 L B Q K O + 9 r / p / y L v q j m q 3 U n Y / 6 T t e d 7 + Z I c / B H d 5 0 b D / 5 E / d 4 D J P h n d / 7 N 3 N b L W I y + i s X t V 8 G t u 4 z + X b t j 0 D d N P 6 q Q Q g 5 k F z P i s f 6 / P v e B l n m T R m T L G 8 j L 5 F u r H 7 R U y c B j m 0 D / M P m v r t Z Z 7 Z O h M 2 L 4 7 S U 3 j I Z y S h V 4 p z w Y C 5 0 k Y b g J U / b b x U y u d 9 A 1 y l u t I 0 4 u N b L n 6 K 8 V 6 x 0 c D + E H s 3 + H Q x P N w v I L j z y J D 7 / 1 b 9 U z m u H K r X v f 6 W n 6 d G z 1 y b V n Z X K O 8 + m U O A r Z j O g R 3 g 7 u z a f P T u C Z V M t T 2 y 0 l u Y B I u r X v w P 0 W e I F d c / D 1 s G Z K 5 H o r d e C S F o 3 E 8 0 Y a 1 4 J x f 3 v t r U d J X u Y E Z a W o M W g 9 g t n 1 N 0 R 7 g H a w m T h C / q k e f i 5 A 3 7 1 X b h i B G i u e Q b S 4 h O q G T S l A U 7 t 4 G m E f s K G 4 R h c y 2 r x I y L A / J m d l u A / W m 4 n j g 8 b F e f / z T T f h U 4 s / o p 6 x 6 W H u y D b C K / O N V J Q E 8 S a 4 P q q U z 6 v C 1 Z y R L S e U R F T u z d e Y G G F U N N e K 2 a 2 X x B H P r i G V 3 8 K 8 2 h d v K a a L X J r g d y p N W V h r J F M R F K N 7 l 0 m g M f L p M c P O S j x 5 G A l y O 5 z 2 k A j t Z w p V + P w V O D r Y J 4 r / F g e O 9 B w I 3 y Y m j V 6 5 Y Q S K B x F 3 r 1 l z v o G 2 T R E J x 6 g d 9 r C d h E o W 4 V 0 9 3 J f i M 1 9 9 D J u p z m b 1 o w f C + P y H T 6 t n P E N 3 7 q + 5 r M 0 a z x p q b 0 c 4 X P U R P j l R g S 1 o M U 1 E 9 U i d m 6 E s S B r R 7 J L I S + N O P / r n Q 9 4 x e J x B z A z c 2 X Q E 3 W p W N d l D W 4 U 5 R F K 1 5 M + e a V T l d J 5 9 J y 1 M w U Y m g 3 e r j z p H s n p F H t 8 7 G / a O z L g R m e 4 3 v 4 4 + x 2 R I C 9 d b 8 O 1 L T p q A u g m n 8 5 v U / u A N I 1 B 6 O m k Q r 2 E P 2 z A d u h 3 F d d J Y K R n r q 8 D L 3 9 2 G / c T r W I 9 l c G V p 9 2 l L C o 0 j Q k G C s Z 1 e T R u / X o M 7 w W p w y V R j q L y R f K l z M / R g / + 3 w u f v h V w + X 1 F y s x 6 X k n N H Q D k 9 8 E A V v 5 3 + 7 G 4 J 3 9 W H j b 5 s 3 M m M f 7 k D w P R j 2 n h b r c E Y M e 0 + R J e P D o O c 4 B t 3 H x X O c a X N 2 o k S a R 5 y 2 R K J x w 7 e U j R F e Y w t 5 x k g z 3 0 U u h 4 y R 4 H G x V N M S r j G y 5 e n g 9 U k + 6 D E 9 d 0 M I l F u 3 7 Q g z H O h u 6 x o u v X a M k M b y 2 / D O d g R X 7 / s o / u L M L + O k L 4 g v h z 6 N P / i a 0 t G G + 9 2 J F f Q M b / H Z w T R W J i 2 i H b K x C e G 1 m q x v t b k f X F a g o U V 8 f / y b f 4 u f + d J 3 l J M G H O T X 6 I s X W 8 G m z J D 3 E A b V Y 8 h g K 6 B 0 3 j w H T 4 M z D P y e Q f F z 1 9 D l j m Z r W 6 t q + I 4 Z m + F W G u k e K Q y / Y x j j v u a t V f l 3 4 / 5 b x b I E + 2 Z h 1 y S 8 t g H M r y X b h s q Z p c R r N B Y U 0 4 7 9 p j 7 3 h O g u e 3 K 0 D L c 9 Q L L W 5 g Y a D R 8 r C f O X n y f D / T p z z F X C 9 C H l 8 e z W i z R b N O + j 2 o 5 y u Y I 3 F k s 4 O + P E R j Q D 9 3 I Z g Z u D S K Y L 8 F Y c s A U s + B d v / u 8 o L N 2 K r 3 7 4 k + L v z A w 0 t 6 H i 5 0 2 x N / e 9 b r m P L t 8 v k 3 t r c z g g q d W u v N G Z z W f F M 2 + t o N / r w o k D x o 0 l O Y f N a F 2 r E 7 j / t 3 6 L F h 5 0 0 5 2 E 7 4 s 0 A Z U W k c w Z 9 1 T v B o f D j f F A / Z I E l 8 y b r U v p 0 S q f 2 U 9 a S r 1 I J p 4 L E 4 E 7 x X M a 0 X g e V 9 f O I 0 w + d j u h c s c G k e u L i K 6 x n M H u c 9 a 3 5 u Y l h d a w h m q e 4 G 4 I D T V 1 o C b T P M i 7 F S b m J / / m H / B 7 3 h / G W s I i d t r I z i r Z x w G f U w g T B z H + 8 s R v 4 j c O K 7 s M 7 v g J 7 d D K h 9 V K 0 q 5 o M V V p w s S w M D H 3 n R w 3 F S a G h Y k 3 P e g F 3 v a F N Y 3 D 5 h I m V S f C x K U b H G U d a E h y 7 Z V i K b d T Z 6 T R a T 9 1 1 l h 8 c I M X b n v d K E y 8 2 8 j z l 1 P w B T h N q v E 9 L X D a P S L T h r W R q x o Q w s S w j 9 l L X / N q Q w K C x g 0 h U L 0 u r v 3 L x x 7 B 9 y 4 o 6 f x / / i 8 + i j / p / w p W 4 j a a T X M Y f L B + J u c g R r E k 4 9 L o P 8 f m d g Z h x 2 T d 4 q m G z 9 U n D o j 0 I r p o P A u x Z j K 4 g M o K U g v Y a m g M R N K g 5 s V q D X X i 7 R h u C 2 1 G u 0 j g w f 4 7 M N F 3 M w 4 O d F b w q K + D 4 m D F N P l m u 4 U X h V c T u j S q F p N O p 4 g m l v k K h v o 2 T N a e q i i U s 6 L s n a N 4 r m z 9 p J U v N Y d l O R u k F b X 0 s 3 p u C I H q 9 a K u S J v I k Z B o V K p W 3 H 6 g j E v n Z / G p 7 Z 8 R / p I e t 9 O O B 8 t P Y K j f K w r d O D T N m d 1 c n a s d f Z k Z 8 j + O K g J l b 6 2 V r O g g v K t G 4 K s p 0 g 4 e N 1 w k T J p P w n u 8 0 o c W j z u F W 5 R p c M 6 c d r 6 a e n 1 P 0 5 O 4 6 x K T L U V 3 C v D E Q r u G y Y D q B K 0 P O W P z 2 l D a 6 j 0 s z 5 s q n L + 0 g a X o G / C 5 W 0 8 o W + r 6 W 1 Z q 1 k g r e i E n O O 2 q y Z e 3 a p / T Y C Z W u S E E q q o m X 3 b L o + / / l / j I X b W O r d G s V c j m A d s Q / L M P 7 w x c P f 1 B X V k B / Z o b o n C p e + 2 w Q / i q s g R 5 9 Q w q k V o b s E Y c l s 6 T O S 1 + + m S F m q O 7 E n k V y 4 5 n D R e u W z H i O y X C w 6 V K X p g v v A i 7 n Z 3 D m J 9 T n b p 7 r 0 b 0 w q p v z L K V m R M h 9 9 k t X a U y T 1 a c d d 8 D v L 6 1 n l Z r 3 u g j p 9 5 I o V L s f u 2 H h e m 5 d 7 f h 7 7 u K Y K D a J j P C g i G / c i 8 r l m b f h 7 M / n r v i o G u g X E O e P E S y r h b B E 1 E 8 + o z i s X l w 6 I Y Q K O 5 G u h e M B i v k Q 1 n h s t n w F x / o P B l W D y / q V W n 2 j a Y O I u 5 P k g T O 0 d i x w r s 9 B l + k P t O a y 9 u 7 Q W x v G l E G I Z t 6 / S 4 1 E t M l d q t T O O W M S B P y N L S B 7 g E W m O X Y R c x u v 4 D Z 6 L M 0 W F O Q V X s 0 W 9 B 6 o + u G S 5 W 0 s 5 Y M z I O s A 6 K Z C b I o O I J m o Y l B C X U z 4 f e T C U Z D Y O O r a y i n u h N S j z s p B K l u 8 j S c n 6 u i 2 p g p S 8 2 W B 8 8 P M u I 7 G 5 c z S r m 9 4 Z u Z c k M I F O + p q 1 E t V 5 G / U k L + a m c h 4 m g i h 8 / 8 x f 8 Q g s C M k F M a 2 z R X y e 2 I 5 m Y x n 3 g W 4 d C 7 6 P f P k Y P L O 2 R U k O l f R X q Q / D V d + L x x R T 8 q X 9 3 Z 9 b 2 R Q l V Z y 5 E G 7 W I / 1 8 / N / Q P e u N r 7 G t n 8 9 n k a n C Y p G T 1 w o P 9 W 4 V t N 9 d 2 K U f d N S A 7 N Y 2 H 7 A t Y T x p n o d c i d T S x h 7 z L c k v G a F m 9 J O v y J U V H V u / 4 3 q 2 2 t F j b n z 7 2 b F N 2 M 9 P C S A Q u n B g c i u H q Y 1 9 0 4 w 7 + Q M T Y v W R 4 n + i 5 i w F c b O 8 m c c Z l J K 2 4 I g e I r U I 5 W s B W p C m 3 l O i z B d U h C i Q S D M y G 4 6 5 A R v I 7 w R 4 9 + B 8 F T N O j p q / B W + p x 2 5 G m K B H S O 1 p v A D D 9 p K o 2 4 v C A E a K O s 2 N / 5 q j K T 8 3 P l h m h D v L o o G o k w n F Y V z A b g k L o 3 c z S m w r f A Z e + t u 2 o j H J J m 7 c S a g x f V b d t e e m / j j P D d U q X J i b e z Y V L 5 T d E v Y y W u p E N x z R S b w C O f o m t M l y b y D f O I J r d W L l d W Y G / I 2 e P v w A E F L T l g 2 H 9 E V A + H P O P i 3 O k 1 X i i u k h m 4 F r 8 P F x Z r v 4 8 W u s 8 Q u S E E i k 2 h m I N m p m J 9 D p 0 0 Z B O Z E P Y + q 9 g L V U 6 S O U Y X W t s t g 2 e j X / 3 0 R / G H t 3 2 O n F I r z U b d q W c j c i 3 K J B y p f q S G m h c n Z R T p q N e o V 1 I R X E 4 E c X 7 d j e d W v M j k A s i U t n b 6 M / z n 2 2 / C y E h n p p I R l R g P H S s q a v C g E / T B A A 1 u m T x P m o h L M z R 4 k / B k d k s 9 6 x w r a W + r X H 8 P r b Y q z f q q q U y T 3 X T o D g z 6 D y G e W x E h a 9 4 k u k h C x e s + X N a u w U G j w e 8 b R m 7 W O K p Z p n E w N J g R m y 3 o E Y G a U g 6 T f b c 0 J b l y A K q S q 4 i F W w 7 B 6 + F I O 1 d 6 a 3 1 7 U o X 1 H a u n G 2 6 I h d 2 H T 5 X o A u W x G r + 0 E 1 F i L P T t u A F K Y 4 8 D X q s q b Z a F + c T m 4 U b F h g P H l L m h s F h C 9 O U I w r c O Q h q h i 0 b f r t 3 u h g z L q C h y J I l d S D 4 v Z m 3 e T A 3 W 2 k V 1 Z P 0 o e j o 3 s 6 a D 9 y K a n 0 M 8 v w G 5 e B L H h s M o R k p Y l p R u t F Y y G a e D v K + s c g v 0 u X Z m D P l n I C 2 F 4 D x c P y C Y x r 2 H O b D A 4 4 b T m j h q N b 9 9 T o S / G 2 G B 0 h Z O 9 d j K E m R 7 g + l t q W L U f 4 x s g A J p l O W d X h O O n A 9 F d 1 o 8 9 i Q G k Q t s 7 a z V 8 N / k y m C 7 r k J 5 K z 0 r O i d p 8 D r Z k K 8 5 o 0 P O y L C 6 r D u b F D C V k o y 3 l r N k J r 5 S 1 6 t c z 7 D v K F x y s O W 9 z 9 D f 3 1 T X x a r W I q 6 s P U j a E 3 j w e I G s i T V s 5 7 p v P X D d N Z R N D W 0 v R l + r E y a G N V G j M D G c z S A N 0 U i h a + U 6 I m H 0 k B X b G e X C O a d o l n R a 4 D x I P 0 n z a W k 9 r e B P o M 1 M r P V Y E E S 6 U a W D s H g L u O k I 2 / o V m r W n u Z S E / 1 C 4 5 h B X O k w l 0 p N c i 8 J x 2 P h L s T C V N i s o b V X E N q m c a M v C J O Y G s k a 9 s W H S R M 2 C M 0 3 + k 5 Y Y q 6 d i M / B F q x b R O I d T g n i P p r G y k v m g C R O T D U a E M L k R w H B Q i a w 1 l v s P + G Y w S M d o 8 L g w 0 Y y E i e G w + v a j t X 4 g v L f w O + s l m i h e E z s 8 i o p i A x y S W 9 x / I + L k G 7 F G 1 I S J s d C 9 P j L 2 O F 0 f 5 T z g H E X I 1 f 2 C 9 n X X U B N k u x 4 / X u o o w 1 z D Y X d h I n R G P V N Y i V k x 3 q d c j Y 1 H 1 j D 8 0 f p M i H J M J t O x e S C e X 7 S r v l c F 9 8 x w + + U y F p O c f s Q 3 o / 7 S u J L 9 y A f a 5 8 A Z M R N 6 A I u b L 6 H s q D e 7 + P l i O S M i a m s J r X 2 a M R b S x F W r q h H o G p T U T k M 8 K N c S 7 w j H m i O A b s m H f u + 0 m B w a 4 V Q i l i l b i 5 m b Q / I M B 1 0 4 N K / B f 4 s / p + a f V G n + s 9 B D M 8 3 K C + R 9 e d K o A 8 p 7 7 G a g R R 7 Z w O B H y Q T M 5 r C 0 V c J g f w q S 3 S l S h n j S Y t 9 X i + I x / B l F F r n B 1 + S J e y l W 6 w J c J X P d Y u O x U 0 U 2 8 3 6 c G l e u M a d 6 R b R d Q T r k u m u o v M e m h i c 7 g 6 t I G 4 W J 4 X B 5 K 1 i Y G h d 6 G T v N p P c f L m G 0 / w k R 3 V O E i W l + b d 4 f F S Z o J w Q d E + o j h e X U O b r J x q 2 1 Y t m V t s L E 2 k U T J q Z Y z o s B z i j / t i q + H 5 t W y f y W 2 M H C C H b 6 9 c J U X J E h R + l 9 d F + X Q / J 8 y J H 6 0 c g C a q s 6 U I o o f 5 e F i T E y I x l O z B X C t B t J U v H f X E u i 9 b q d 6 P O O 7 + T f c c i c u 0 i 5 a C J h 7 A U v x h w 0 R k z m D B Y 2 D l Z w u z N u E W c R m l j 5 k B 7 v d 8 V P x s g M b s d 1 F y g 3 2 c i d X n G + i I 3 p / F o y a 5 + n / X u U u N 8 d j Q V 2 5 I v L Z R G i P z M p I 1 d W w t e 2 k l M 4 1 b Y y / S R t o G E t O + D d G q c b 5 R Z R K o Z f y w c L m J t 8 h k b y c m 1 f W 4 Z n U L M 9 j 3 h F n k s u p s L N E 4 V G p q + 7 H D 4 W L G U x t n Z w 3 R i 3 T t b g 7 H V p j L 5 L m I Y B D T 7 e m J o F j I / C L F 2 f U h V y m p 5 b l Y U / x t F W V l j S Y P 2 w 0 Q c 0 9 G R K q j a n 9 + 4 m e G K E a 8 q D x I t x G u Q c f l f u Q S O j g Z P w 0 M Q z O X q K T E U T a V L h c H q / m / c B M 3 4 v Z j v X w Z J B A 9 f d 5 J t G F u 6 x i + A t O 4 1 g s 4 F X s U N u n p H q B 2 6 u U E a s c B l O 6 0 n 0 + 2 p f w 8 j k a w d 3 I t V H m Z T p r f 7 S W C r k j + i C F H r c c T J H Q r V B 7 7 Q F M O 4 / q 5 6 1 o / 7 v N J p Q / s g k U o N L 6 t n u E U E C M u u W E r W / w x p p M m i s a d g n k w b M 5 9 7 G z 9 s I 9 5 L w 2 e n e 7 X I B f + 0 r K 0 j e 5 s L U k K d u N / 0 6 + F I 2 / B n O T l u K 2 k S D U 6 0 b F r N C V o M + O 0 S D k 2 8 Z 7 r n e L d d d o I 5 5 3 k H F b 5 7 t a 1 R i w V T I v P m j 3 P t R e P p 3 8 P M P K U m b W m C h n U D J N M 3 9 9 x c u 4 L N 3 n y W N V x s o z d u q 1 N M q y r c V L + F L T 6 b x r z / e R / f T 2 n G / b g X z W 7 C 4 + k a T 3 7 U b X G Q a c d 8 O Z j b W a s B Y M N O n f A f e X X + h / L R 4 b I g w g / n i 0 7 G T j q T e D F l J B + I i v k n 3 r a a B g k 6 I n U / A e 9 q F N + Y L O D U l w e W u F y p e W t E y 9 / U U y x b y k 4 G Q g R W z k O C I r h I c 8 t g H M O y r t X c z F C g h s P w d j O + Z + b S z T 0 j W 7 i N d D D d h / G n 3 d / E L D 9 8 u B O n F u c 7 9 M M 6 u + J u R / x f b s c 4 H q q 3 k q I t k N X L u S h Y X j 5 H f U l X s + U a e u r C E b 7 0 8 v 7 O G 1 g i b U 1 w u I Q 4 a w J U C z a z r Z G r t o T A x e V 1 v 8 o O h e 9 V H R n C + 3 U U R P s 6 m 2 2 R 0 s B n M Z S 5 1 u X 1 V u i + 6 e 0 K + q h A m T c H T Z e B 1 I b E f V 4 f 0 3 R Y k L b V G b 0 X m K P 3 7 Y q H e q r F 5 j I e z w 1 4 1 F C b m Q P A e 9 V E 9 Z h t U r M X O o F Q 2 0 Y 7 E d R e o o s c 4 F U W D f a R o x t j c Y a H S u P M g r 2 W p J 2 0 Y 7 P P g 7 2 f + W G S d d 4 q D 2 y 2 r 6 y p G f P j 2 I P 7 r c Z r R 6 T U D l R P q s z X + e O F 1 f D H y N P k i s v B N 9 J Q T F b F 4 z e U S 4 v C T j q O J 3 T L I / u W 1 I y + 3 X l P j T P N 4 b B X b 0 j v q M 9 1 R 4 T C g L Q + 7 X Y J N c 0 m 1 E U e 3 j h O T d 0 p E W M A 2 1 A B J C 4 Z / Y A S l V + d E Z 9 h n X l k Q U T / O m i h l a G L e 5 W g O u 5 W c S I 7 u r W e M t y 8 d D b 9 G 4 8 4 8 W H H d T b 6 j Q 8 / t O P p m S D Y H J v v a + y P P z 0 q 4 Z 6 b U k w / F t D T 5 o l N 0 x Z u 3 U j F j 2 v 1 e s R 6 m h 7 f X t L r q n 1 M w v g V z 2 + d 2 I n m t M I q y R T K z S O W M s x 2 0 1 7 c 2 + R R a + Y 2 d 4 J b 6 d h q H d j 3 Q e D 6 p x Y Z 2 Y C F K P B d H 8 D 0 h f O 8 d G V 5 b E c f t N g y d N O 8 x 3 w o 2 7 d h v 4 s 0 h u B d 9 L 7 6 T x n X X U J 1 c 5 n K l M 7 N Q s v U + N / D W l K 1 w G K T 8 t y I m X x V 5 i H q 6 7 Y 4 1 2 X d G Z I s 4 J J d Y L j g Q v g W j w V p j l Z m B O 8 R h x K B 3 R g i O 9 h q 9 0 H E 5 R q d w O t F u 6 L Y L r x 6 y n g 3 h g I S 9 b B M / P 3 y L F 3 c c d q M U y i G b N T f J O 6 F u c w j C Z e t e Q K + 7 Q J m V E m t w f 4 l 2 1 Z M a p 8 b K W E + S u a T b r a 4 T W D N p o X O m s n 4 C l s g M K t k + W P O K P 1 T s a + 7 O 0 4 p E c U X k I c o Z Z X b n s g 1 9 + k w 7 O O + O W 3 8 d D N + B i e D N Y q 2 O l w z c U q 3 1 l 7 C b N O f f l O b X c H 8 J x u d o D v c 3 U r E b R 1 / 3 A 7 E u b T I 8 + j 8 0 K D L S x R q U 0 4 H + v h D m F l N C e / U C a y W X 2 j H Y a n E o G q t h 6 a M T r q t A W T t I P m z X X 0 J X s I t Y P I 3 X F 5 J w D b c q N F M o k t + y H r c g t y l j H P c j 7 J q B P 6 P 0 Z 7 O O X E J 1 c J Y E M 4 a K q / d Z L 0 c m h M 1 r F e H 9 f / X k 3 6 n P t u f c w j o K c s 5 0 j 6 X d o u 2 g M e R V f D 1 e s D V b d O Y J r 9 P F 7 E b M 1 t 2 6 g u Y C z t t s h C e n 2 J P b k H M y r K q D V i V Z a s w + 7 w R O E R P b D q n 2 5 Y j 3 l P j Z 7 z Y v L j X j u g q U m U r X 4 H z q d j z x j g P P X F X M k p 9 6 6 n H 8 d v E / Y s N J f h R p q l x R + f c f e e S r + O G v P y I e c 3 S I F x k d Q S t G Q l W 4 h 2 x w h q w I u S Y x O N 6 b D W 5 G J K s 4 8 7 F X c 7 h y / C W R y d C O 9 f Q 6 b p s a g d + p b E z 2 + M s L + A / f r O 3 e y B n Q 7 F e J o 0 u v R N N s f l 2 H n 5 m + 9 9 J s f B + m g u Z 9 J v y b v R U w D q s C u 1 s 4 b 9 O o h C f 8 g Q F k 3 8 6 I B i 2 z N A n N H P V D c h j n 9 r W C c z e 5 B 6 C G 0 6 5 k Z b T q 3 2 H G d Q 1 K c O H e K d + b K H h q q r U k O 1 G p 2 s m 8 K d G s W S S / y C l S 8 Y 2 I Z S 1 4 a 8 2 O Q q m A B 4 7 w 7 G D F F 7 5 1 H m v H f x c f G Z z D x K W v 4 + C p f j x 7 N Y n h Y g H 9 k 0 M 4 N F w R Y X Y 9 v K 3 k V p 5 8 H r q A n f a + 6 x T O 1 c u / V Y L z h B 2 V T N V w n Y T F x I x f / 9 o j O O e d w x + e N V 6 P 4 / S Z 0 U D 7 h p X t a B W g c K b 6 T f b A M m e E f C e l x 0 X t Y u 9 2 o B W X S 3 B M N P t 0 K / + w j N D 9 f a J y 1 9 Z i P 6 h 2 a E G J h c S z c N s H k S 1 t d D 1 p X V e B 6 v f J O O 6 O Y t P 6 D u S K B K u 1 T I N a E S j e r p 7 h Y j T u V N O K H 1 3 8 P I b O / T h + 5 x P K Q m R 0 I Y 0 l e q 8 z k + Z N S 9 g B b V X 7 t F d w k 0 a p 7 B N 1 U B w a r 5 B P p d 8 I Q M H 8 F n D b L e 5 N r q F b K R C 4 y K f q V a A K s n K N u X f C Z u Y S 0 s X u 2 2 k Z w b V G 0 y E u S 6 l n L w Y a p 9 c 1 l D I h u 5 T F 8 r d X M P n p C b i 9 u z e T 2 Z / i R p d V E W b s j u s q U I O h b Z z 2 e L G J E o p y L c L C N j 2 3 v O J d M L q p H O U v o o 2 3 l S 8 u Y f S T E 0 2 h a 4 1 9 E S i y a S f 8 t 6 G 4 U Y Z P Z 0 7 y T u + O S f 2 o a H 0 L M o V t J A s R 0 s R p 9 H k n x K Z n u y F P 7 7 O q 7 k 0 7 5 D 0 G r 2 O A h G k b k Y x 5 g m 5 j + N w p B W i y u A X p 0 h Z K Z d 7 V s d 4 k C z k V P 0 3 P X g y 0 8 l Y Z 9 n 7 l 2 v F 6 X j V f R T k v 4 8 m F M u 4 a L C M w b d y J t l N Y I 8 1 3 u e G e n u v q Q 7 n s J W y R N l p P 1 p s T 7 B / w g i 4 X H B q R y h b x U 1 + u Z Q U z f L N + I / U Q / u A J J S 3 f N e o S w i Q S Y l U 4 S e H p K x K K 5 u t y e w t p 2 + 2 l Z W x 6 X x W R R M 4 4 Z 1 i Y u B i w U 7 z O f t J C x 0 V f v N 0 I k 5 Y k u 5 4 k 3 0 7 t A x H J X s F c 7 N m W w s Q 0 r U W p / q B P G o D N 4 k Q s t S G E S D u u B X K q A v s A C R P P k X R w 5 r w 1 Q I I e q C A o R V C c y y s D Y R c s J n S d n X r g u g q U x 5 n D W K i K Q b / x f k N a 7 4 F G v v L 0 Z e S P 1 u p Z G L 7 G v + L 8 J n 7 2 / Y q / V S k q V 1 Y a t I m L z P V Q e X K P z k 6 S d j B + 2 7 2 H f E R b q V Z Y x x n n y y l l p x B R D L j d v U n R K w t R p b 8 7 s 1 O 0 K X a y 7 + 0 z s N + p w S H 9 g w P m T T B T B W M r o V O 0 T l E 2 v / F w r V Q q K D u G x O Z 6 q V f I H 2 8 f P D a l l 6 J P P d d X o K Q 8 H r 0 k o V w x 3 m r f z H f 6 8 Y d P 4 S 9 u / g X 1 r I b T Y d v x M Y q b u l Z R 9 B z X Q 3 k c N C N f l V H a x Q X v B i s J c j p M k 4 U u n M n Z z a y t O F o n 9 d v E 4 m 9 j K t J e w w I k d 7 g 4 r k x N z b D J Z 4 b X U R 9 8 a M T v 7 O H 7 0 T 1 i L c 4 T I b c 6 M I M j p 5 G U F S f V J p T + W 4 P Y f q L 7 f h h 7 x X U V K O / a K A L u K t 2 K W o k z w 5 q J K 0 9 3 g 9 V n v B 5 R H X s a V y 9 v Y 2 6 p F i a 9 V k g F D 0 k y m S F q x r U e b W N s e 9 i K s r W 2 G C n K 1 8 k v 2 C t Y k L j l W C f w N T / Y d x 9 G / P X Z D e 7 4 y K 7 S j 7 q C v r r M T T Z p Z L I W N 6 q y 1 s M J s h c v r 5 A P V 7 t m / R 8 c Q O y 7 7 f c O 1 p M s r O w q 5 U j j u g p U a a K M 0 d C G K O f W Y P O B N R O 3 y e q V S q G C k X 9 u n M v H p R W O 4 Y s Y C 1 6 E L d H 7 1 o + d U P D q g h 4 G K T z c D G a W b u J S 8 h w S d E M Z r j v i f D 9 2 U Y S f t U v Z 2 k x d V R + Z U K n N / l N B 3 t 3 d A o + 9 T + x g r 5 E L 9 b Y F a C 9 U 8 m Q m m 2 w 6 Z w S b e 2 e O j c H t r F 9 E 5 q Y 0 3 c D 9 G P e C 6 y Z Q N p r x S l d c C L k G y E y z Q e m b b R E z a v u t R F o T e 2 7 b N M 2 H T S 2 m 4 o l D D m 7 A W u 4 t V 6 1 Y 9 m J 5 y z y c 7 9 J X 8 X L y b 7 V 5 p t U q X T n l J e h U + s Z p s O k q O h j R T 9 E H I t O b Z O U a N m r j Z i k c R d 3 p t F q 1 w y K 7 x Q K v + G M q v C 3 r g O c w J D X 1 y o h E w b g K g C t / O Y B Q W C L z e p M 0 L l f r q h + f d 2 o s b Z F P p J 5 z F g R X T h e X y f S l n 1 Z 3 9 0 M y 7 K 0 i 6 1 d 8 Z Y 3 w f f 1 C O D u B / c h u 1 5 v M u G 4 C F f C k 8 Z r F h x C Z f O P B 0 5 j u 5 5 V 6 5 U u x X V y 3 Q 0 M H c F 5 X 5 P E N J F 9 L I P x A / V 4 / r X A n h k S 1 b S s q N I t f X v 2 Q e q b g s G c w M W D e W K a k L 0 u x k e C w U I l O S s 2 C l S / H x M L q g k m E S U S z v B a x l i U G Z 4 / w N i + T v P t G / + 1 i W U L D b D A F n G M Y 8 5 / B A Y M 1 J V 4 A b d w t n 5 u V c k Y D b x / E A Q T n p A 3 S E G l c X r q g / x V X y 6 I L k 6 R F 6 g j O g u D m p o 4 J 8 n 9 7 q O h 9 a 0 2 5 n m X J h l l d l Q l f s 6 1 H O 1 t X 2 x t R U r h u A u W 0 F 3 H r d B n z V 6 t I 5 L f w 2 v K s W N z V Y N O s U 7 h o b + 2 v V z D 4 o W E E z g R F h v Z H n v s 9 P H a h f r f z g k H 9 T 6 Z / R Z S u b y W P i E V l F w m Y 3 W B W d k p G i Z J V F I o B + v / m g S A 3 9 s / W 8 u E M N J W G W W 8 G D S 7 Q 4 8 H J s 3 w n / U N 4 z 2 I 9 Y 0 E l R 4 3 Z b q g x M y s T 4 U v G m 3 i z B t M f L G i 8 J a c G a x j 2 B 3 n x 2 g z H 2 N 6 H V 4 8 M K Z 9 7 w F / B 1 I C M Q t k i K n S 3 0 y S 4 g 5 2 l I V n J Q p p s 2 G + q V 6 6 b Q F V y f e h z V D B 9 2 I I g m X 1 n J m Y w k F O a l A T d w w i V l W b y + Z i M X M O a j e i + y t M K H d z Y k g X I N V G / Q v 4 h + 3 2 Y H q w t p v L s v 5 I y 1 y i p 3 C j s t g L y w U 1 S J G m h u T Q 4 g 2 N i o J Z P p z G / e S 8 W t + 7 C 3 H p 9 u b s 7 1 k L j s b b a J T z L c 7 Z A e a u 1 S c P b i L q l g N B G n M P H 5 x w + 5 7 W o R K 4 + e 3 4 u e k 6 Y 2 4 2 0 a j e m w U 1 d W M N c D z Z T V W y R 8 G j 9 9 J z 2 q q j Q 5 f 4 R s S M D S L + p T K J X N 0 m D R W y 4 Q j + f n 3 X g e + 8 4 8 O S 7 k l i b Z O x W F 7 x S 5 5 a N G d c t U + J 9 o T S c 4 8 3 R L 5 l N G r q H N l L Z z E r c g r U N C 5 m I V U w V i 3 D N k B Y z u M d b T 0 Q w 8 I H W 5 Q i t C g j X 4 6 c w E n p T P V O w Z 4 M o 6 / I M 9 a x u 3 4 K x / v q 1 M M Z S t R i X p L C G M i u k 1 L 2 c t Y G R i W U G h 9 y 5 b X G v 6 B u s T P T x R t A N z r 1 h q l Q N b q h p 1 p 3 1 / I I d k + E K h k h 7 M H s x 0 L j Z y m S 4 N s F q 5 R q X Y 3 6 c d B Z g V 3 s A a q T f S s N 3 g j S p y S V i Q e R u s R r L y Z d R q u S E t c I T r E Y q O w y Z n g v 5 W x e Z X h c N Z b d V k b c a l 7 7 b y K T R h I k Z D 1 V x + 7 E K P D 5 6 7 o C x M P G g k k L t g w v j P v O q 3 + F g c 1 Y G C x O 3 E O P W Y h x k K O t 2 m S i R I 2 + E r W D i x J s J U w N S l y U P 7 H d o m 6 P 1 Q p 9 n T J g 8 v P N G o z D x m i / 7 I h w s M D t a t T o + M 1 E m U 7 6 3 o E 8 j i 9 s 2 v D A r m R a R 3 j x O f y v j o n u k f B 7 R m y N e g W v Y j e z l L L b J n 4 o 9 G U X q t S T y y 3 n k Z n N I X E i g v F R E N A 7 E 1 M 7 D G r y F 0 X b y E E p l J z Z i p + D 3 b L Q V J u a 6 a C i f K 4 u 7 Q m R v 9 3 d u J m i V D w t R K 6 b 7 6 w f n 9 p N b 6 O 8 g E M E z z 1 K y t w h i t h B G I n I G o x P 1 K U 9 6 u J G L L P V g 0 u n u w I H Q 3 a S l u i 9 B 0 M M R t m q e J q 6 G / n l d w 5 + L x l l j G 7 G K X K t B a k c i R y a 9 2 r q r 1 4 E W J Z P u / J K E D 5 1 o 8 E s J T U N x 9 S 5 H Q 3 k C e H 3 Z L o p N v / u O H X c e y J B 1 Y 7 6 m y Z t m x 5 7 d R j 9 Z N w l I O z 3 / 3 l h 7 G z 7 3 J t K k m X w k T J 1 y X T T U Q C D W l T A x H O X l H Q r z p f q Z J P o M X Y w O o 3 q 9 C h P j c U a F M L m j x u t b 1 p K z J 2 E a 8 7 F z 7 x V a w m Z 1 7 l q Y G I 6 w s T C V 1 s h J X 5 B R 5 P A 1 P S 7 T j K 0 t G n P 8 g z s u s 7 A U F / l 3 B s N d v d Q s T D L 9 W w 3 u L 9 4 p + j 5 4 v U K K k K 5 R + / d h Y e L v O T M g C z P u g y f K e G f D j q c u m 4 8 1 3 o F + 6 G M j K C f K Q p i W Y 1 b y r Y r k g y m C 2 o 0 w M d d F Q 5 2 d v o Q h b / f V k M x 6 0 i o 2 V d N I v p 5 A 4 O b O C g O 5 L z f X u v Q K m w A j z j W U n N 0 X n j X i s H o w H r i d x i y P 2 n 2 / B a 3 R P k 7 9 3 I X S O m m q k d 7 n 4 N 1 8 y + 9 c c u L B N h q K Y e 1 s l v P X j s 2 / W 8 f Q x 0 d Q J F N 3 K 8 u N T 1 t 3 h T L i u m g o W 7 Z Z B X / x y U v 4 0 d X P q W f G v L l m 2 3 F w N c r J + s h U u W I + e 9 Z t u t w l y c w E 0 o V B I U y N 6 1 a u e H c Z 4 D 5 p B B O B O 1 R h 2 n 8 4 k N A S / l g G H 4 2 F q V 1 k 8 V p h a d N 7 Z A f 1 4 1 1 c 6 T 5 E z 8 K U P J 8 g b Q j 4 H d 1 n 9 X M g Y 9 8 F a i J c Q b Y y h c Z x / + l 7 j + F / i f 2 2 e t Y M X 8 7 J U H O 1 r e d A z Z H m j r B / X 7 o P i + v G A Y / N N i U K r Q h 4 l 3 F g U F l 4 5 X U r G + f p q R S C 9 b m I r X D b w q I G 6 X r B G R e d 7 J d l h p 3 M v y s R G / L q O l j 5 + p X T G a J N F q c 5 S L H U L F R c 6 8 Q 5 e 9 r R i D 1 k R 5 H 8 K r 9 z F K M + 3 g i 8 M / L F g I g K 7 r t A F U i h j J N Q X V y t t 2 v t d i v u O G X e S 4 + H Q K F + O U p k R z j H 9 X m A F n w E T 2 F q x L g o k d N p 9 g r Z m R M h c i V M 3 v m s P d q Q e L q f i B C 3 Q R P 9 S 3 N b e P D Z 3 1 X P z C l X L K I E h t d 9 n n z X i R f m J N i D v Q t n N 7 z / e B G v L L a O G J a 3 Z L H 7 o s a Z y T I 2 y E X Q 4 N 0 0 q g 2 G J 6 9 N s m 8 d y y k 7 U 3 o O e V E h q 4 f H l s s e E t 2 P z B r Y a H B E c C t 5 W E Q D 9 1 2 g z k 7 J s E o W H A r K m F 2 J 4 Q t / q + z m 1 w m D 6 o Y A s 1 v K x + Z 8 P T l d L 2 U u Z / O s p M 1 G 8 X z n j S r b U x U Z F f 7 1 G f X 8 x o Z D 4 G a a y e V J 4 0 j e f L L h q / 4 Y + T D c E O f J y 0 4 k c s r 1 5 5 9 L X b R S 3 g 3 8 y f X r T 0 Y 0 r k E x w + R v v 7 p k L o h F O U 0 T R R 7 x w g I 2 0 + + K 5 1 z T H k Q e q S U E h 1 2 8 S 4 c 5 6 y R I n I Y 2 3 P f m / g n U b Q d k s f W n d k u 9 P u D 3 n 3 g D r x 5 4 X n 2 m c 7 S F u O x 8 F n a / X Y R m u W F L T o 0 A c m 8 + n p k y a t c j n p V S u U E y C b l P g I V m K v O o T z e U 3 C k k R 9 t k c 9 8 A i B p C Y 1 l S Z m 3 H I v 7 N r c f F Y y M e e 8 s p l i 2 0 p Q s 9 6 f z e r D O Z c W X T L l r F R U g r D v j M h Z d D 5 m a c H F W + V 6 b Q O r c v U 6 4 J 0 d D H R 7 H x F S W b x O s Y F J r K j N F w r W 3 z v g m U f j d 7 b o L P N / h 3 f + S 9 + N q t / 6 v 6 b O c k S Y C 4 j / n W s 1 H R R o P z t 3 h / K L d E o k P X d S R Q F T O T 1 6 G c V 8 k s 4 z U F T i E i A 4 3 8 s I p Y + c 7 k + 8 X v / i l T X J P F n k 5 m 8 R h u q M L Z 5 8 w y m T + J w g q + 8 7 Y D 8 1 F Z b G L 3 x D t O + n 2 z o L 3 3 6 C b u P 1 z E s R H O E l e f v A Y c H i q T b 8 L W S Q t h K l V E y N w M T k W a j T 2 D N 9 c l x D M T W N o y r y 6 e j z + D V b W L 8 P A n R x H 5 + 9 a l K z a L a 2 e p g w M Z + x Y 2 P z x U w a F B G c X 1 M h y 8 m X Q P f P v 8 A t 4 m M / H H H j o r c r A K 3 1 v D 0 E d G 8 A O P / z d 4 L U 7 8 5 Q d / S H 2 l Q i y / Q E d 9 g u z u 4 J t W u 1 x S z k d a S u k c 1 C n c V q y Z v b 8 F v I O H 2 H S s w y m T y / O z p R i Z R 4 P k 5 y o + q M O e R q X i x Q f I f 0 l k 1 8 S u 7 W P B s 0 j m 7 R j y 1 w 9 g O V 6 B L d T 6 j 1 2 L g Z Z N Z U U u Z 7 t u R 9 H M L B K l Z f G Y e 2 B w X x G b L r W o E U 0 j c W 1 d t c i h e G X M p k n L 5 e U k j Q S a p J 1 D o m M U b z H K r Q 0 4 E 2 f f N N R o U J l h 9 L u U d 8 t f b 5 3 H U 2 S n + l 1 V s t 2 t K C Q V m / r n B 9 6 H f z 3 U v D V L X w + b D r e m f k j I P b Q p z h R 7 2 6 O 3 W y p J u t 5 d 3 F 1 e X A 6 5 J h B w r 6 r P s D k o 4 d 7 D G T G N s D A x L k l q E i a G h Y n b M X A t 1 H 5 S X C P J a P 4 4 T T g k P w b c x 8 U h V w u w t k l S L q h b 5 V i d V h S 3 i 6 i Q U D G 8 6 d + A 5 x D 6 P T N C m B j e Y p S b Z U o 2 z / 4 J l E N d X e f C t s c u L O C H l n 9 M n H f D n z z 8 C X z p / s + K x 8 f J 1 L A d V / r u v e / s F N 5 z c / 2 e t s x G p r a J c S 8 U S 1 7 k i s a L x j y D h d z N f 7 M V 3 K P P 6 + h X z 6 4 d I r d x v L e J 6 9 a J g 6 S R 4 p g c e A k H B 5 + F y y 7 R N K I I i V f t Z m s G b 4 b A t V B c C c I Z G P u B P d T Z 9 + Q + 7 n 7 S K F p G + X a 8 d a B B j 3 v a g 8 R L c W Q u Z d R n z N k 3 g b L I t Z n r t p k h f H j + l 9 S z 3 p j f s s G + 0 H o l O 1 P a X e N G h 5 R B O m d c i s E q 3 5 s f g 0 f q X E A a 9 w e + V u w m + 5 y R r G 6 c H D q D m b C i 9 f m 7 c l U 1 b 1 T Q C e y S c b p S N 6 3 S e k U r P O 4 E j v Q u J J 8 R j w d C c 1 i K t G 6 g q q f v v j C 8 J 7 x I v B h r a b v u i 0 A d I v 9 J 3 4 K 4 P + T G T 9 x X v x 4 z u x r H Z 7 7 1 J f W s P d z c p Z S q Z U n w F q F 6 4 u Q / d Q / d H e 6 x w J W 1 o r r W S s 6 w u Q 8 m h X l 2 7 O y O s v P P + X q N c H T y 0 b e U N Z 0 9 4 R p Z X N P h s 9 h K d 7 4 N D s P m f a v o 2 1 7 Q z f u P + G 7 G q O 8 W c T C T g + c R i Z + i s e N A y H a U 7 q Q V E v z w V Q 5 D k o z 9 / O B d f d j 8 u n m g Y l 8 E K u h q r / 7 Z F N w O d O 5 f D P o r O 3 Y t 8 3 O J j + I 3 / 0 r Z E Z 4 J k f 9 k H A A w g Z u o l J 2 K Q G l U S K N w H Z M m Y I 3 C Q 7 / i n R p a h V Q 1 O C R t J F A c n e S I p L a 2 s 1 v 2 s m O S H o 4 E 8 u d f j L 2 K V p s e r K f f F C Z i J H N Z + I s c f Z N 7 7 I f R C V a T b U C N c N t D Z M I G x D H u v 0 1 8 p 5 N j Z V Q q d F + l M q Z D 9 2 E i d B a D 4 T H R L o C J b i d Q L t W H M T l F K f p d 4 1 Z l l i + / c O 2 9 y I d O F L t S z T X a f D T 6 N d e 0 B G 8 L 4 t u v L O D + U + N w N n S x n E 8 8 S 4 O 5 A 9 N D V + t k R t V S J n O m T D e m n 2 a 5 W j k 5 M x t 9 n u 5 u f V 5 h J 4 g + 4 O T Q 7 h X c t + F a l J o z f B 3 n o 1 y 5 b M G M y Z 5 d 0 d x c 3 Q I 6 7 4 R v L / q E G d r t h n O d k I l m Y H V Z z X e F b w P v s L G W e Q O O 6 u 0 o 4 A V h w g 9 6 l G p x h g U q 1 O f f E T C N Y q Q I x w B N u M 1 z 7 L W n 0 7 z G r q E v o 2 1 Z 8 8 G z B 5 q E i Z k K 3 K 0 + a o H c n W / T 5 5 p U H y m I I j p e L O 5 h w Z g 1 1 2 z s y Z 2 j V z j m w w v c 7 f r Y 7 Y a t z D z c D h q 4 1 h x p q c Z J q o q N z J t w 6 n r R B 5 w 0 w d E 5 b y b N 2 T H c C 2 P P 2 e X Y 4 s j c V O A u j A T J R 7 T e A R s U n 5 i v J 9 d V e Q K h J m F i H I M O r H 5 R C c P r u e Y C 5 Z L I 1 4 l e m 5 W / Q q 6 K w b M + c U 3 / 8 J F L e H e 9 + e u w X c x Z w K 0 x v w y X N + 4 X h 7 4 R y 2 q 6 v v T 9 5 v E S z X T s c 0 k 0 u x 1 F 0 F k v c I 1 U S f B y h f q O Q b u F s 0 f O L Z B g X 8 O 4 R 7 q w T R O Y s u 4 2 F 1 e c e w 3 u 2 p Q p b o m e f g o W 0 Y Z M D / f C 2 K 0 A M B V d b V Y v b c f M G P I 7 E P Y M i k z 1 l x c c u H m i L H p U X N 6 w i d J 7 D c 5 l Z M Y + O 4 G N L 6 + i H C u J 9 a r 4 8 7 F r L 1 D 3 z J R p 1 r w 2 J o j T z d E n 0 l L b Z c z d / W u 4 M n 8 F K 3 E r 1 u j g R F o u m 5 5 L P F 3 X G 0 B P l f 2 l D k w 9 g U i E r V 1 U L v 9 m Z r d f E n l u F T I H q 5 Y S I t n L p v 3 q N I o l D + R q 8 z X R M h Z 6 5 c H j R T I h G 2 y Q P c T j C J G p 9 x 4 a 0 Y r U Z o r N W f Y L C S U 3 U + n z 1 0 w l t T s t V V 6 X E T c J G O w V n K l + 1 3 R R C F E 0 Y 8 W R Y R m j I V m k t m X p 4 B Q o f s w p U Z f P T G O V x h A v L l f P 9 F 9 7 H + r h k 9 0 v f t b o 7 K P l 5 r N w T r l J N d c P p s X E S y h z L b g R n Q o S w d n E v D m c 5 k M J n y d D u s 9 n x d W t c 7 i y e S 9 C 3 g U M B p X k S m Y 6 q D R a Y Q f d p j o P 3 F W I u 8 X K b G K S H c y b y g n U r 8 n 7 Y l 1 d f z 8 + c I w 3 m l O e 6 5 b m r X L 2 h k I 5 i 5 X E G y R Q d 2 E p c Q 6 l i r I m w + k 2 q W J 9 1 E v Z + b 2 5 9 E F b z y p v V m A f 6 m L y I B m U o x X R U f b Z q w 5 R 3 h 7 y K I L Z W G C 4 1 7 D Q c H o a p y 9 x N 9 p U f g N B t 3 l V x D X V U P c e I l W Y 7 W x G m k 8 8 I 2 a 3 x W T 3 2 4 n k N w t 1 w s Q 3 r i B n 9 k S Y G B Y m 8 V P V U B z o 4 O p f p k y z N f 8 + 4 K l l G D B L y f M i 4 K A J E 8 N t p j n C x O 3 H V r f N G 8 a c a 1 O m Y A q N 1 2 s h T M x a 8 i 3 x / u z n a c L E a M I U d h 8 U / g i j 7 V F r B g u T 3 C L j r R y p o J L W / Z 5 G q Y 1 7 W t A t P k 3 m t S Z M + w F P b C x M D B e o 8 g Z 3 3 P 5 Z f + i 5 p g L F H W p k 1 d 7 V W n j x z 5 K u A S O f 8 8 E R J H b Q x S y u m g 2 d U o 7 X R 9 e 4 E f 9 K q r l B v k 8 a F t q F N y P g r U Y 1 f j 3 7 f + N x 3 g a l H b p 0 F Y s a X p c c n F X w M r L 5 + i y C C o z 9 x j H f L U I A 8 y W j R V L l x n H y b y / o 9 8 L a a 9 y S D y 6 n e Y l H y D V F g n S a x r y y C N w O W 5 B M p I Z d R 0 S 7 a b p s 3 A / D y l 2 u D N i L H h W 7 w U o T a D y W q j v 0 Q n V N B e r 5 W Q k 2 s f i p w F q I 4 Y 3 H N E H S w 5 q F e 4 9 3 s 8 8 t 7 w I u Z 9 s P J I f V K y p l e S 3 l Q N + t m A y d w c G w k n V 8 9 I 0 f w q f v M o o G 0 s 2 z k Z a j g 1 / L 6 x g a + i C X U 0 q i r 6 H F l N P a 3 E 6 M k y g Z K / l a o + H m n n 5 W S + 1 N u Z C v H Z F U b d B x 8 0 9 p q E c 7 s Q 2 8 d W i m v I F 8 2 X x H C + 5 S u 5 2 7 g s E u N q r W M j r E 4 i z 9 T x Q / 9 q B g O 9 k M f K 9 o 5 6 J e U 4 H i s g q t X z V / Z 2 0 9 S G v Y b 4 b L 1 l m K y + Y j m 6 L I c O T 7 6 2 1 a T q f n T q B a q + A J / + 2 Y C D S n m X A Q w O 8 O 4 1 c f / h h c L o O b o o / 3 0 5 U c 9 d 0 k Z m H e 9 q V Q T J C P V l t I Z p b W i n j z c l b M 0 t y y j D d B j o q M 9 y V y Y u M 7 5 u z 0 8 H P w u Y z T o g 4 M K F u j v r P R X j g u L E m Y 3 7 b h 7 X W b a N P c D i 5 b 5 3 B w q Z I V V a r a 0 e 5 + r K a a h b + R r e y 7 N G G d E D l z 3 S J K L 9 p / f F N 2 N j 7 Y B y w G I X Q 9 1 1 S g m O + 8 w 1 t w y v j v t l + h m 9 l + J s n m J 1 A p 3 0 r C q D 7 R A v e M G 1 Z H 8 1 c 4 E L w b U 4 E 7 S Z B u x U z o v U 2 l 7 3 k S d P G T t E C / + z C Z f y 6 k i 0 Y r 3 7 r P S z N C u r g h 9 u X l P t g O h 4 9 8 t P r o 4 R e 2 L + D / q b x M / 4 p M 3 W o R q + n X R A p U L D + H t Y x S Y 8 P b 1 7 T C I W 2 K Q M 6 Z i d Z a l / t 3 M y x 4 5 f U O L h Z x Y U H C p X U 7 l h I v C 7 N b O x L 5 5 v U U P Z 3 s c p j f h w 3 A z d h P D W W 7 3 g I l 0 + w R j d p w + t 3 / g z 6 M + U z C a z P Z / D g 8 r m U 4 n W + D K 9 m 1 C l w j 2 P 5 2 D n c X X N B 4 a U 4 S / d d c 5 P t r H y n s N l g 7 4 r Q j F d Z m P s c w E o V l 4 a N t V B Q B 0 f O n p + / G n x 0 z T 3 c 6 G L o f A 5 6 j 6 p k 5 2 i J v q 4 H 8 / J x i G z l o M M 2 c 7 O w 2 p o s W B L z d + a f 6 r T / b Y Z R a t R / s p 4 Z q p 0 m v u U A x r 2 0 5 8 I n b P 2 y a W 7 c W I 2 e W / A e P S 9 l 0 j D U B w x W 4 m y n l I y 7 F b E j r 9 m q t k E B Z D a o 0 / 9 V X H y P T s n n G y q o Z F c x 7 j x Q x 0 V d v 5 h T K y o K l n q q 6 z a S e n e x y R 2 s z y Q g W R D a N O o U X T 1 m w U i W D r k p q p f F Q s Q i P o 7 M Z + t j Y k + T H 1 Q J C M 3 0 P i I M D C m Y 4 7 X 6 R f d 4 O j m i 2 H W 3 X i P 3 U U I z d b h d R Z b v d J h 7 r 2 R e B Y u S 0 + Q A c 7 a v f C 4 p t + g X y N z L F 6 E 4 f P i 6 B 9 u n 2 a u X 7 x / 0 k 9 M j k I D j f / 1 9 Q 5 E 6 F D a T y r W + 2 W 6 o F H D T 0 v e A 0 P 6 P f P U P D x i p 8 p H 3 D Y M C M B J X v O N 4 w M e h h C 5 v / K e 9 8 n y v x P r u 9 r Q l O B G t 7 S Z n h k l r X S h l R 3 a N E 3 n 3 V U E Q g 6 I X T 5 Y T k k M R j f W r S v g l U Q V 1 X 4 L A 1 a 6 q Q m p 7 D i 5 z 6 J v w a c q W A r V x t N m f n W w / 7 T s V Y / Q C x 2 a z 4 g 7 6 v N 3 U + 4 o H F 2 5 u 0 o v m m 1 G 7 2 U u Q u + p x W Y Y I + d z W I U W t n d T S s z T h P b M B 9 h A T x k P p s 9 3 A C Z y P H h h W B c p v s T a D x v X c l 3 H u o i L V 0 f a p Q N 1 Q M t r n Z C 6 5 V Z v x + 4 H Y 7 x d H I v g m U i / O 4 C M U 0 U N h O z p A Q F G H n 0 H Q D X I z H w Q W 2 4 d m R d 7 i e E F q G S 9 8 1 U h e b z T Q j 2 E 9 K t i i P W E 6 8 g e 1 s Q 9 2 T T j t x l 6 R X l i U 8 d Z m F n / R T w n j h l X s K 8 D o T H 5 w p w E L E E c G A c 7 R p y 8 9 u S O S X x E J 1 I w d Q g N O g d Z Y G f + 8 j o 8 9 j v k 0 g p B 1 a Y S R / l z H / W f D u h Y 0 E n d 1 3 W u 1 i d e Q f D f s m U F p Y 9 5 W V K 7 i w P I v F W B n 9 A f O N g t k 8 Y U F a S b + i P g P R S 2 I 8 V N M 0 c r q z 6 B Z r K G 1 X B S O K 5 R w S u Z q f w i l G 0 P l P D n t S 5 H Q x B w f K s I 8 Y D 2 L 2 N 7 R 6 G 1 6 z k q z 1 m p c j j n x 0 C 0 c N V 5 L 1 G 7 5 x B s r x k + 1 N H W 6 + s h e w r z V F E x x / t z H / L e K c g x A j v p v E Y 7 e t 2 W R u R y 9 b g N 7 o 7 I t A 9 X k q u L p l E w M 7 6 F 1 B y L e E g K d + B 7 1 O Y A H T L 3 i G 7 g w h f a l e S 6 1 F 0 v j l v 3 9 O B D E 0 u C p W g 9 t q 6 a w 5 x B t 2 8 l O o N 0 X S + d o 6 1 + V N O z Z S x g L V L i S u w U L F d U L c f a c b 9 B G 3 S g e V q p z 9 f S 3 h d U W P 5 j v 1 4 M f w V q 7 / 1 N g X g f K S Q z w W b O 5 L 3 g s e s j 6 4 X 1 y U f L J 4 k U y w g B u L 3 4 l h / e / W s f L F F T z / l V l c G f o G p J f X 8 a e v f A Y / / f j X 0 O + p i q A I 7 0 j u 4 F a 9 9 D l 4 l w b e Y D n k H i W T x t i E 4 x 3 i u Y f 5 8 d D L y r l q B r 6 + T s + n j X t J x P K L y J a 2 k S y s i h 5 3 T C m i a M e F 7 R c x G 3 s a + Q 0 y 1 a x + I V T d m I L c N l g L q b P Q a 4 8 r J r b T M 1 f G 1 E d 7 j 9 m e v N 0 g 2 p z 9 E 2 N f K n a H y K k 9 e 1 r 5 M 4 3 p R t 3 A m Q / j 3 l s h J y v 4 w c g v I r t + H I / d / 9 P q b 5 v 5 p a c e x Q e v T O L D P 3 6 y 5 d S x M T 8 H S 9 G G E v c r r 1 j F Y a 1 a k A 1 t o q q 2 C h s p 3 g 1 7 y I H L W 3 Y s x x U N 9 c D R C F 1 B q 9 i a h h M n W Y O s Z l 6 v W z / y F M f g D E i I k x + k R Q o 5 M G M B a W y a F C y + C v k 4 3 W 2 x M + K / G e V y F l u 5 K + L 8 Q P C e H T 9 H 4 / F L D g w F N u H 3 K J k X R r C p 1 i u K U N M E k n o Q t 0 1 1 Z n q z 6 b r X X O t s 8 2 7 Z F 4 E K u C q i L o r Z j U B N F O 6 F g / P V a G I r k t b j q F 6 r x W K N 6 N N x P G f d p s H l w A N n m x d w F 2 K v N o e U O a 9 O V 9 J + M H g f y p t V 0 X i E W x M 7 K h W 8 7 3 R r r 7 q w U M Z K s L a Q G n J O 0 e d 1 i s w J r e 2 x p W p F Y G 0 G i V F F O N r B a U 0 c 2 H F a g 8 j K i k k 3 G b h j J 9 N b g 0 3 j p c Q 8 X S P z Z j V 7 I V C l w g d E 9 9 h O M B I o 3 r r T 1 m L n + H b c a A K 1 L y Z f c f f 7 k 2 E 8 c w 8 c 3 C R T l R + H x D v + d W Y y c O + 2 P y x 9 B 3 8 W q c + 9 0 7 B b 6 8 P s A m v 9 r J v I W 5 D 0 S X j 7 F a 5 j q q L Q J g W F Y b d C C 0 T w Q Y Y n t n O X d 4 S J 4 Z 0 7 W J h Y s F z J 9 n l w B / v e i 7 H C n c h X Y u o z X C q i m K R 6 O A s k m j 6 E r e Q R 9 Z m 9 Q z P 3 + t z T H Q u T G W Z Z 5 f 9 Y 2 R c N x W i F h r 1 q q G n 3 / b A 6 u 7 / 4 v / m N F 3 D P y C h O X J U w 9 m l j n 4 J L R j Z T i 8 i V l a 5 L v F B X s d T P A g d I Q 7 2 6 5 M S t 4 y W R 9 v T t W R c e O m n S y p e u K A c N + P M q + / o 2 D / g 6 d H f A G x 1 H J q z 4 X o 1 o G o W z 8 R f i 9 S l E n N a k r / j l J N h v v 0 0 a + W g J L r W e Z 6 9 h j c M a s 1 P M T L 7 y p g x 7 j 5 n y N 5 y G + s v / 6 0 f V h w r D 6 n q R Z N v b m a O 8 i w Y d Q d t k T 8 L E v G l f w H I y K 4 R p 9 a / r i w A 1 O C g R d M 3 s l H N w a F j T K l q n 0 Z W Y R L 5 C S T T e t 7 o s N D t X k H 6 z w U x U K W 3 L O 5 9 X L 0 y 8 e O y 1 D 8 B p 8 6 v P N M P C 5 E r V 7 x n M / p G 2 Q 3 s 5 L m N z n n f 8 q F 0 P F r T G 8 v l U g U 1 D / i 7 X b r 7 s R p h a s Z d 9 I a 4 3 t u P H j 3 / B X Y n j e 1 / 7 Y 5 y + 5 6 P 4 9 h f / I + T 0 M m 4 5 f Q J v P v c 1 9 H m r O P f 4 X 2 L 0 6 D 3 q P + m N r a w V k w M V 9 L m m x c F m Q y d 7 m H I p R z h / B D a v / q L z I O n s Z v 7 g 4 d M 4 O R H G z 2 z 8 O D 5 5 + 2 e R v p i C 5 J V E z 2 o 9 k t 2 C 1 1 b y O D E y D Z + z F s H j c g T u k d 5 Y 2 D b m k 8 W A Y t e L 1 1 N Y 0 I o r 5 N c F y K / T 9 Y r j S J + + P G L M f z t e u D q N I / 2 T G P A O I 6 l G A v W k L A 5 Y 0 g O w O T L 0 5 l U M e I 6 I 5 i 8 M f 2 5 P M C D 6 V l g q N t i L H v i t I 8 I X E f v L q g 1 F 2 e T j z R n + M b C b 8 g 2 t Z 5 4 k G U d q 9 x v r + N R B v P T 8 9 0 R e E u d 9 e X w + L M x e p t m t g t P 3 / y D e O P 8 M f M H d d + h J y f U D 2 O s Y w p D 3 p H p m j n C 2 G 5 T b b P x p E T X r F M l u x d i r P y t 2 S S z O x J C 5 r A j y T 3 7 1 c X z + b x 8 T 8 j k X P Y e A + w 3 M b b c x z 1 R E n z m u S K Z B L M c r Q g M b 9 U n g 3 h K a t u N y e F b 8 0 2 E Z G y k r C i b Z 9 G 5 H H A u 5 o w j 7 Z t D n O A i f d U j s b q 7 N I 1 p E r 2 q V U X Z m s F h 8 T p h M 0 o h d r O 3 w a 7 V D z t V P B P 8 / 1 x b L i 5 e 2 q v m K C x G T b j T W 2 K u I R j Y R O v q Q + k z v P H y C p 3 P l c T Q 3 i 3 i b 7 k C M 3 z G K M A 7 T r F 8 b f P o F V O H s q 0 5 y J D O L d C E q T L j x w E n Y 1 T L 3 l c R F s Q h Z k h W f h 3 2 k 0 O X D + O 3 L r 9 H o t O E X P z a J R F 7 J c B 8 L n i Q z q X W C 3 H Z m k U y q C A 7 0 c f d R m i V J O 9 h 7 j F S J 7 2 I w 5 r M F + t b 9 R 0 n T N C / + l i M y l q U X d o I b n K E x 7 r 9 V P N b z 1 B U J 7 x k o w N 5 m m 5 n 9 o l X Y n F c a e q n + 6 N W H K q R b p 6 0 5 v F 5 h o n f L v g U l m H t 9 W f i m l I h a p w L l q 4 5 g q K + + h q g u I 8 G k 4 Q p f j H 7 P A S R J U L g 8 u 5 F w Y g b 5 w W 1 k i 7 V e E i J / s E / p e 9 0 K b h 3 m y P o Q H B y B 3 x U W C 8 Z S N 1 1 8 d H C 4 f i F h 1 p i G b 2 h 1 J x j B u / h x 1 g k p R i y k u C O u I l B G 4 W 8 u e + F M f d 6 Y z s K T J X 0 8 4 f 9 1 0 b p 4 r 2 k l U N y Y h X t J a H B J R i c D e r 8 F a m 5 u H i s r q x g Y 6 B e f c X M z g r G x U b j d L n G + r 1 f 3 2 b S n Z R m H E W G p l q X N g t S J M D H 8 5 b j T q V 6 Y R H 2 T L S 9 + x k p L d c L E d F L e w M L E b Y g r 9 h J p x C s i a Z W F i b V U L 7 A Q a / s M N V M b g I t R K y 4 s 2 s G 7 C 6 Y b g o t c g d s I C 9 P c t o 2 u A / 2 N I P l 1 f u u O M J W 3 Z V T y v X 3 e a 4 U + f F 7 M Z M R x I / L 6 6 x e x s L C I E v l u z z z z H A n X C p 5 4 4 n s 4 d + 4 V f O l L X 9 l f D a V x b z g L 2 Z / E S r K 5 M 5 E e n 3 0 A u U q K Z u I i D a 2 K G B w a Y v J Q O 8 L q n z d E J L v W H H S u Z 0 K K Z h R P s 9 N + M N y + 9 q e Y K 2 E l V + u z M B m 8 i f w 0 N w 2 C E v m i 9 q 6 3 k 1 l L v y 5 2 x T O C d y I f d J 3 G 9 y 7 X M i H 4 3 Q + P P k l X p P b 5 p / x 3 C V N 3 v 5 A c D r r u 5 M N x 4 7 o 9 J q 9 q D 4 f b D S u Z 5 K 3 Q i g u 7 N c + 0 v 2 G G s y e T D / j / A A M 0 F 1 m 3 i E R O A A A A A E l F T k S u Q m C C < / 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 N a m e = " L a y e r   1 "   G u i d = " 6 8 5 1 4 f b 3 - b 5 2 2 - 4 1 f 8 - a b 4 5 - 5 2 9 4 d 4 f a 2 d 7 5 "   R e v = " 1 0 "   R e v G u i d = " 0 7 0 2 e 4 1 3 - f 1 b c - 4 1 6 b - 9 f 1 3 - 1 b d 4 a f 6 9 1 2 c f "   V i s i b l e = " t r u e "   I n s t O n l y = " f a l s e " & g t ; & l t ; G e o V i s   V i s i b l e = " t r u e "   L a y e r C o l o r S e t = " f a l s e "   R e g i o n S h a d i n g M o d e S e t = " f a l s e "   R e g i o n S h a d i n g M o d e = " G l o b a l "   T T T e m p l a t e = " B a s i c "   V i s u a l T y p e = " H e a t M a p C h a r t " 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i c e s & g t ; & l t ; G e o F i e l d W e l l D e f i n i t i o n   T i m e C h u n k = " N o n e "   A c c u m u l a t e = " f a l s e "   D e c a y = " N o n e "   D e c a y T i m e I s N u l l = " t r u e "   D e c a y T i m e T i c k s = " 0 "   V M T i m e A c c u m u l a t e = " f a l s e "   V M T i m e P e r s i s t = " f a l s e "   U s e r N o t M a p B y = " f a l s e "   S e l T i m e S t g = " N o n e "   C h o o s i n g G e o F i e l d s = " f a l s e " & g t ; & l t ; G e o E n t i t y   N a m e = " G e o E n t i t y "   V i s i b l e = " f a l s e " & g t ; & l t ; G e o C o l u m n s & g t ; & l t ; G e o C o l u m n   N a m e = " Z i p   C o d e "   V i s i b l e = " t r u e "   D a t a T y p e = " S t r i n g "   M o d e l Q u e r y N a m e = " ' M M T S P S _ A l l _ D a t a ' [ Z i p   C o d e ] " & g t ; & l t ; T a b l e   M o d e l N a m e = " M M T S P S _ A l l _ D a t a "   N a m e I n S o u r c e = " M M T S P S _ A l l _ D a t a "   V i s i b l e = " t r u e "   L a s t R e f r e s h = " 0 0 0 1 - 0 1 - 0 1 T 0 0 : 0 0 : 0 0 "   / & g t ; & l t ; / G e o C o l u m n & g t ; & l t ; / G e o C o l u m n s & g t ; & l t ; A d d r e s s L i n e N o t U s e d F o r G e o c o d i n g   N a m e = " A d d r e s s "   V i s i b l e = " t r u e "   D a t a T y p e = " S t r i n g "   M o d e l Q u e r y N a m e = " ' M M T S P S _ A l l _ D a t a ' [ A d d r e s s ] " & g t ; & l t ; T a b l e   M o d e l N a m e = " M M T S P S _ A l l _ D a t a "   N a m e I n S o u r c e = " M M T S P S _ A l l _ D a t a "   V i s i b l e = " t r u e "   L a s t R e f r e s h = " 0 0 0 1 - 0 1 - 0 1 T 0 0 : 0 0 : 0 0 "   / & g t ; & l t ; / A d d r e s s L i n e N o t U s e d F o r G e o c o d i n g & g t ; & l t ; O L o c   N a m e = " C i t y "   V i s i b l e = " t r u e "   D a t a T y p e = " S t r i n g "   M o d e l Q u e r y N a m e = " ' M M T S P S _ A l l _ D a t a ' [ C i t y ] " & g t ; & l t ; T a b l e   M o d e l N a m e = " M M T S P S _ A l l _ D a t a "   N a m e I n S o u r c e = " M M T S P S _ A l l _ D a t a "   V i s i b l e = " t r u e "   L a s t R e f r e s h = " 0 0 0 1 - 0 1 - 0 1 T 0 0 : 0 0 : 0 0 "   / & g t ; & l t ; / O L o c & g t ; & l t ; O A D T w o   N a m e = " C o u n t y "   V i s i b l e = " t r u e "   D a t a T y p e = " S t r i n g "   M o d e l Q u e r y N a m e = " ' M M T S P S _ A l l _ D a t a ' [ C o u n t y ] " & g t ; & l t ; T a b l e   M o d e l N a m e = " M M T S P S _ A l l _ D a t a "   N a m e I n S o u r c e = " M M T S P S _ A l l _ D a t a "   V i s i b l e = " t r u e "   L a s t R e f r e s h = " 0 0 0 1 - 0 1 - 0 1 T 0 0 : 0 0 : 0 0 "   / & g t ; & l t ; / O A D T w o & g t ; & l t ; P o s t a l C o d e   N a m e = " Z i p   C o d e "   V i s i b l e = " t r u e "   D a t a T y p e = " S t r i n g "   M o d e l Q u e r y N a m e = " ' M M T S P S _ A l l _ D a t a ' [ Z i p   C o d e ] " & g t ; & l t ; T a b l e   M o d e l N a m e = " M M T S P S _ A l l _ D a t a "   N a m e I n S o u r c e = " M M T S P S _ A l l _ D a t a "   V i s i b l e = " t r u e "   L a s t R e f r e s h = " 0 0 0 1 - 0 1 - 0 1 T 0 0 : 0 0 : 0 0 "   / & g t ; & l t ; / P o s t a l C o d e & g t ; & l t ; / G e o E n t i t y & g t ; & l t ; M e a s u r e s   / & g t ; & l t ; M e a s u r e A F s   / & g t ; & l t ; C o l o r A F & g t ; N o n e & l t ; / C o l o r A F & g t ; & l t ; C h o s e n F i e l d s   / & g t ; & l t ; C h u n k B y & g t ; N o n e & l t ; / C h u n k B y & g t ; & l t ; C h o s e n G e o M a p p i n g s & g t ; & l t ; G e o M a p p i n g T y p e & g t ; C i t y & l t ; / G e o M a p p i n g T y p e & g t ; & l t ; G e o M a p p i n g T y p e & g t ; C o u n t y & l t ; / G e o M a p p i n g T y p e & g t ; & l t ; G e o M a p p i n g T y p e & g t ; Z i p & l t ; / G e o M a p p i n g T y p e & g t ; & l t ; G e o M a p p i n g T y p e & g t ; S t r e e t & l t ; / G e o M a p p i n g T y p e & g t ; & l t ; / C h o s e n G e o M a p p i n g s & 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2 . 5 4 0 9 8 3 6 0 6 5 5 7 3 7 7 & l t ; / D a t a S c a l e & g t ; & l t ; D a t a S c a l e & g t ; 0 . 1 & l t ; / D a t a S c a l e & g t ; & l t ; / D a t a S c a l e s & g t ; & l t ; D i m n S c a l e s & g t ; & l t ; D i m n S c a l e & g t ; 1 & l t ; / D i m n S c a l e & g t ; & l t ; D i m n S c a l e & g t ; 1 & l t ; / D i m n S c a l e & g t ; & l t ; D i m n S c a l e & g t ; 0 . 9 1 8 0 3 2 7 8 6 8 8 5 2 4 6 1 4 & l t ; / D i m n S c a l e & g t ; & l t ; D i m n S c a l e & g t ; 1 & l t ; / D i m n S c a l e & g t ; & l t ; / D i m n S c a l e s & g t ; & l t ; / G e o V i s & g t ; & l t ; / L a y e r D e f i n i t i o n & g t ; & l t ; / L a y e r D e f i n i t i o n s & g t ; & l t ; D e c o r a t o r s   / & g t ; & l t ; / S e r i a l i z e d L a y e r M a n a g e r & g t ; < / L a y e r s C o n t e n t > < / S c e n e > < / S c e n e s > < / T o u r > 
</file>

<file path=customXml/itemProps1.xml><?xml version="1.0" encoding="utf-8"?>
<ds:datastoreItem xmlns:ds="http://schemas.openxmlformats.org/officeDocument/2006/customXml" ds:itemID="{DBB614A6-67AC-47A6-AF83-1531BBE74BF2}">
  <ds:schemaRefs>
    <ds:schemaRef ds:uri="http://www.w3.org/2001/XMLSchema"/>
    <ds:schemaRef ds:uri="http://microsoft.data.visualization.Client.Excel/1.0"/>
  </ds:schemaRefs>
</ds:datastoreItem>
</file>

<file path=customXml/itemProps2.xml><?xml version="1.0" encoding="utf-8"?>
<ds:datastoreItem xmlns:ds="http://schemas.openxmlformats.org/officeDocument/2006/customXml" ds:itemID="{50ED40B4-F3F1-449B-BE9F-197144D8E1A7}">
  <ds:schemaRefs>
    <ds:schemaRef ds:uri="http://www.w3.org/2001/XMLSchema"/>
    <ds:schemaRef ds:uri="http://microsoft.data.visualization.Client.Excel.LState/1.0"/>
  </ds:schemaRefs>
</ds:datastoreItem>
</file>

<file path=customXml/itemProps3.xml><?xml version="1.0" encoding="utf-8"?>
<ds:datastoreItem xmlns:ds="http://schemas.openxmlformats.org/officeDocument/2006/customXml" ds:itemID="{28F3FF62-3469-4067-98A1-659AAED9B7F6}">
  <ds:schemaRefs>
    <ds:schemaRef ds:uri="http://www.w3.org/2001/XMLSchema"/>
    <ds:schemaRef ds:uri="http://microsoft.data.visualization.engine.tours/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Notes</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Madeline Baron</dc:creator>
  <cp:lastModifiedBy>Emily Schelling</cp:lastModifiedBy>
  <dcterms:created xsi:type="dcterms:W3CDTF">2016-10-18T16:30:35Z</dcterms:created>
  <dcterms:modified xsi:type="dcterms:W3CDTF">2017-05-25T21:29:47Z</dcterms:modified>
</cp:coreProperties>
</file>